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780" windowHeight="12150" activeTab="0"/>
  </bookViews>
  <sheets>
    <sheet name="Tierarztpraxen alle" sheetId="1" r:id="rId1"/>
    <sheet name="Tierarztpraxen Einzelpraxen" sheetId="2" r:id="rId2"/>
    <sheet name="Tierarztpraxen EP Kleintiere" sheetId="3" r:id="rId3"/>
    <sheet name="Tierarztpraxen EP Großtiere" sheetId="4" r:id="rId4"/>
    <sheet name="Tierarztpraxen EP GroßKlein" sheetId="5" r:id="rId5"/>
    <sheet name="Tierarztpraxen Gemeinschaftspr." sheetId="6" r:id="rId6"/>
    <sheet name="Tierarztpraxen Gem. GroßKlein" sheetId="7" r:id="rId7"/>
  </sheets>
  <definedNames/>
  <calcPr fullCalcOnLoad="1"/>
</workbook>
</file>

<file path=xl/sharedStrings.xml><?xml version="1.0" encoding="utf-8"?>
<sst xmlns="http://schemas.openxmlformats.org/spreadsheetml/2006/main" count="355" uniqueCount="55">
  <si>
    <t xml:space="preserve">Einnahmen von …. bis unter … € </t>
  </si>
  <si>
    <t>500.000 und mehr</t>
  </si>
  <si>
    <t>KOSTENSTRUKTUR</t>
  </si>
  <si>
    <t>€</t>
  </si>
  <si>
    <t>%</t>
  </si>
  <si>
    <t>1.</t>
  </si>
  <si>
    <t>2.</t>
  </si>
  <si>
    <t>Summe der Einnahmen 1 bis 3</t>
  </si>
  <si>
    <t>Löhne und Gehälter</t>
  </si>
  <si>
    <t>Sozialkosten - gesetzliche</t>
  </si>
  <si>
    <t>Sozialkosten - übrige</t>
  </si>
  <si>
    <t>Summe Personalkosten 5 bis 7</t>
  </si>
  <si>
    <t>Honorare für Assistenz und Stellvertretung</t>
  </si>
  <si>
    <t>Miete/Leasing (einschl. Mietwert)</t>
  </si>
  <si>
    <t>13.</t>
  </si>
  <si>
    <t>Strom, Gas, Wasser, Heizung</t>
  </si>
  <si>
    <t>Versicherungen, Beiträge und Gebühren*</t>
  </si>
  <si>
    <t>Kfz-Kosten</t>
  </si>
  <si>
    <t>Abschreibungen auf Anlagen</t>
  </si>
  <si>
    <t>Geringwertige Wirtschaftsgüter</t>
  </si>
  <si>
    <t>Sonstige Kosten</t>
  </si>
  <si>
    <t>Fremdkapitalzinsen</t>
  </si>
  <si>
    <t>Weitere Kennzahlen</t>
  </si>
  <si>
    <t>Praxiseinnahmen</t>
  </si>
  <si>
    <t>Praxisleistung je Beschäftigten</t>
  </si>
  <si>
    <t>Beschäftigte im Durchschnitt</t>
  </si>
  <si>
    <t>davon Inhaber/unentgeltlich</t>
  </si>
  <si>
    <t>Personalkosten je entgeltl. Beschäftigten</t>
  </si>
  <si>
    <t>Reinertrag je Praxis</t>
  </si>
  <si>
    <t>Reinertrag je Praxisinhaber</t>
  </si>
  <si>
    <t>Vergleichswerte Tierztpraxen</t>
  </si>
  <si>
    <t>12.500 - 125.000</t>
  </si>
  <si>
    <t>125.000 bis 250.000</t>
  </si>
  <si>
    <t>250.000 - 500.000</t>
  </si>
  <si>
    <t>Einnahmen aus selbständiger Tätigkeit</t>
  </si>
  <si>
    <t>Verkauf von Medikamenten, Zusatzsortiment</t>
  </si>
  <si>
    <t>Sonstige selbständige tierärztliche Tätigkeit</t>
  </si>
  <si>
    <t>Material, Medikamente</t>
  </si>
  <si>
    <t>10.</t>
  </si>
  <si>
    <t>12.</t>
  </si>
  <si>
    <t>Summe Kosten 8 bis 17</t>
  </si>
  <si>
    <t>Zwischensaldo I 4 minus 18</t>
  </si>
  <si>
    <t>Reinertrag 19 minus 20</t>
  </si>
  <si>
    <t>Einzelpraxen</t>
  </si>
  <si>
    <t>Einzelpraxen für Kleintiere</t>
  </si>
  <si>
    <t>Einzelpraxen für Großtiere</t>
  </si>
  <si>
    <t>Einzelpraxen für Groß- und Kleintiere</t>
  </si>
  <si>
    <t>12.500 - 250.000</t>
  </si>
  <si>
    <t>250.000 bis 500.000</t>
  </si>
  <si>
    <t xml:space="preserve">Gemeinschaftspraxen </t>
  </si>
  <si>
    <t>Gemeinschaftspraxen für Groß- und Kleintiere</t>
  </si>
  <si>
    <t>12.500 - 500.000</t>
  </si>
  <si>
    <t>Alle</t>
  </si>
  <si>
    <t>85.20.0</t>
  </si>
  <si>
    <t>Vergleichswerte aus der letzten Kostenstrukturstatistik des Statistischen Bundesamtes 2009 (Erhebungszeitraum 2007) - Fachserie 2 Reihe 1.6.1.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</si>
</sst>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0.0"/>
    <numFmt numFmtId="177" formatCode="#,##0.0"/>
    <numFmt numFmtId="178" formatCode="0&quot;.&quot;"/>
    <numFmt numFmtId="179" formatCode="dd/\ mmmm"/>
    <numFmt numFmtId="180" formatCode="0.0%"/>
    <numFmt numFmtId="181" formatCode="0.0\ \q"/>
    <numFmt numFmtId="182" formatCode="#0\ &quot;DM&quot;;\-#0\ &quot;DM&quot;"/>
    <numFmt numFmtId="183" formatCode="#,##0.00_ ;[Red]\-#,##0.00\ "/>
    <numFmt numFmtId="184" formatCode="\(0,##0.0\)"/>
    <numFmt numFmtId="185" formatCode="\(0.00%\)"/>
    <numFmt numFmtId="186" formatCode="\(0.0%\)"/>
    <numFmt numFmtId="187" formatCode="\(0.00\)"/>
    <numFmt numFmtId="188" formatCode="#,##0.0_ ;[Red]\-#,##0.0\ "/>
    <numFmt numFmtId="189" formatCode="\(0.0\)"/>
    <numFmt numFmtId="190" formatCode="\(0,##0.00\)"/>
    <numFmt numFmtId="191" formatCode="\(##0.0\)"/>
    <numFmt numFmtId="192" formatCode="\(000.0\)"/>
    <numFmt numFmtId="193" formatCode="[Red]\(\-#,##0.0\ \)"/>
    <numFmt numFmtId="194" formatCode="[Red]\(\-#,##0.00\ \)"/>
    <numFmt numFmtId="195" formatCode="[Red]\-\(#,##0.00\ \)"/>
    <numFmt numFmtId="196" formatCode="\(0.000\)"/>
    <numFmt numFmtId="197" formatCode="[Red]\-\(0.00\ \)"/>
    <numFmt numFmtId="198" formatCode="#,##0.000_ ;[Red]\-#,##0.000\ "/>
    <numFmt numFmtId="199" formatCode="[Red]\(\-0.00\ \)"/>
    <numFmt numFmtId="200" formatCode="\(000.0%\)"/>
    <numFmt numFmtId="201" formatCode="\(##0.0\);[Red]\(\-#,##0.0\)"/>
    <numFmt numFmtId="202" formatCode="\(##0.00\)"/>
    <numFmt numFmtId="203" formatCode="#,##0.00\ &quot;€&quot;"/>
    <numFmt numFmtId="204" formatCode="#,##0.00\ _€"/>
  </numFmts>
  <fonts count="1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36"/>
      <name val="MS Sans Serif"/>
      <family val="0"/>
    </font>
    <font>
      <u val="single"/>
      <sz val="10"/>
      <color indexed="12"/>
      <name val="MS Sans Serif"/>
      <family val="0"/>
    </font>
    <font>
      <sz val="10"/>
      <name val="Arial"/>
      <family val="2"/>
    </font>
    <font>
      <sz val="10"/>
      <color indexed="10"/>
      <name val="Arial"/>
      <family val="2"/>
    </font>
    <font>
      <b/>
      <sz val="14"/>
      <color indexed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0" applyFill="1" applyAlignment="1">
      <alignment/>
    </xf>
    <xf numFmtId="178" fontId="0" fillId="0" borderId="0" xfId="0" applyNumberFormat="1" applyAlignment="1">
      <alignment/>
    </xf>
    <xf numFmtId="0" fontId="0" fillId="0" borderId="0" xfId="0" applyBorder="1" applyAlignment="1">
      <alignment/>
    </xf>
    <xf numFmtId="204" fontId="6" fillId="0" borderId="1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180" fontId="6" fillId="0" borderId="1" xfId="0" applyNumberFormat="1" applyFont="1" applyFill="1" applyBorder="1" applyAlignment="1">
      <alignment horizontal="right" indent="1"/>
    </xf>
    <xf numFmtId="204" fontId="6" fillId="0" borderId="1" xfId="0" applyNumberFormat="1" applyFont="1" applyFill="1" applyBorder="1" applyAlignment="1" applyProtection="1">
      <alignment horizontal="right"/>
      <protection hidden="1" locked="0"/>
    </xf>
    <xf numFmtId="180" fontId="6" fillId="0" borderId="1" xfId="0" applyNumberFormat="1" applyFont="1" applyFill="1" applyBorder="1" applyAlignment="1" applyProtection="1">
      <alignment horizontal="right" wrapText="1" indent="1"/>
      <protection hidden="1"/>
    </xf>
    <xf numFmtId="0" fontId="6" fillId="0" borderId="0" xfId="0" applyFont="1" applyFill="1" applyBorder="1" applyAlignment="1">
      <alignment horizontal="right" wrapText="1"/>
    </xf>
    <xf numFmtId="0" fontId="0" fillId="0" borderId="0" xfId="0" applyFill="1" applyAlignment="1">
      <alignment wrapText="1"/>
    </xf>
    <xf numFmtId="204" fontId="6" fillId="0" borderId="1" xfId="0" applyNumberFormat="1" applyFont="1" applyFill="1" applyBorder="1" applyAlignment="1" applyProtection="1">
      <alignment horizontal="right" vertical="top"/>
      <protection hidden="1" locked="0"/>
    </xf>
    <xf numFmtId="180" fontId="6" fillId="0" borderId="2" xfId="0" applyNumberFormat="1" applyFont="1" applyFill="1" applyBorder="1" applyAlignment="1" applyProtection="1">
      <alignment horizontal="right" vertical="top" indent="1"/>
      <protection hidden="1"/>
    </xf>
    <xf numFmtId="204" fontId="6" fillId="0" borderId="3" xfId="0" applyNumberFormat="1" applyFont="1" applyFill="1" applyBorder="1" applyAlignment="1" applyProtection="1">
      <alignment horizontal="right" vertical="top"/>
      <protection hidden="1" locked="0"/>
    </xf>
    <xf numFmtId="0" fontId="6" fillId="0" borderId="4" xfId="0" applyFont="1" applyFill="1" applyBorder="1" applyAlignment="1" applyProtection="1">
      <alignment vertical="top"/>
      <protection hidden="1"/>
    </xf>
    <xf numFmtId="178" fontId="0" fillId="0" borderId="0" xfId="0" applyNumberFormat="1" applyAlignment="1">
      <alignment horizontal="right"/>
    </xf>
    <xf numFmtId="178" fontId="6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204" fontId="0" fillId="0" borderId="0" xfId="0" applyNumberFormat="1" applyAlignment="1">
      <alignment horizontal="center"/>
    </xf>
    <xf numFmtId="0" fontId="0" fillId="0" borderId="0" xfId="0" applyAlignment="1">
      <alignment horizontal="right" indent="1"/>
    </xf>
    <xf numFmtId="0" fontId="7" fillId="0" borderId="0" xfId="0" applyFont="1" applyFill="1" applyBorder="1" applyAlignment="1">
      <alignment horizontal="right"/>
    </xf>
    <xf numFmtId="178" fontId="6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204" fontId="6" fillId="0" borderId="1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180" fontId="7" fillId="0" borderId="0" xfId="0" applyNumberFormat="1" applyFont="1" applyFill="1" applyBorder="1" applyAlignment="1" applyProtection="1">
      <alignment horizontal="right" vertical="top" indent="1"/>
      <protection hidden="1"/>
    </xf>
    <xf numFmtId="204" fontId="7" fillId="0" borderId="0" xfId="0" applyNumberFormat="1" applyFont="1" applyFill="1" applyBorder="1" applyAlignment="1">
      <alignment horizontal="right" vertical="center"/>
    </xf>
    <xf numFmtId="180" fontId="7" fillId="0" borderId="0" xfId="0" applyNumberFormat="1" applyFont="1" applyFill="1" applyBorder="1" applyAlignment="1" applyProtection="1">
      <alignment horizontal="right" wrapText="1" indent="1"/>
      <protection hidden="1"/>
    </xf>
    <xf numFmtId="204" fontId="7" fillId="0" borderId="0" xfId="0" applyNumberFormat="1" applyFont="1" applyFill="1" applyBorder="1" applyAlignment="1" applyProtection="1">
      <alignment horizontal="right"/>
      <protection hidden="1" locked="0"/>
    </xf>
    <xf numFmtId="204" fontId="7" fillId="0" borderId="0" xfId="0" applyNumberFormat="1" applyFont="1" applyFill="1" applyBorder="1" applyAlignment="1">
      <alignment horizontal="right"/>
    </xf>
    <xf numFmtId="180" fontId="7" fillId="0" borderId="0" xfId="0" applyNumberFormat="1" applyFont="1" applyFill="1" applyBorder="1" applyAlignment="1">
      <alignment horizontal="right" indent="1"/>
    </xf>
    <xf numFmtId="180" fontId="6" fillId="0" borderId="5" xfId="0" applyNumberFormat="1" applyFont="1" applyFill="1" applyBorder="1" applyAlignment="1" applyProtection="1">
      <alignment horizontal="right" vertical="top" indent="1"/>
      <protection hidden="1"/>
    </xf>
    <xf numFmtId="204" fontId="6" fillId="0" borderId="0" xfId="0" applyNumberFormat="1" applyFont="1" applyFill="1" applyBorder="1" applyAlignment="1" applyProtection="1">
      <alignment horizontal="right" vertical="top"/>
      <protection hidden="1" locked="0"/>
    </xf>
    <xf numFmtId="180" fontId="6" fillId="0" borderId="0" xfId="0" applyNumberFormat="1" applyFont="1" applyFill="1" applyBorder="1" applyAlignment="1" applyProtection="1">
      <alignment horizontal="right" vertical="top" indent="1"/>
      <protection hidden="1"/>
    </xf>
    <xf numFmtId="204" fontId="6" fillId="0" borderId="0" xfId="0" applyNumberFormat="1" applyFont="1" applyFill="1" applyBorder="1" applyAlignment="1">
      <alignment horizontal="right" vertical="center"/>
    </xf>
    <xf numFmtId="180" fontId="6" fillId="0" borderId="0" xfId="0" applyNumberFormat="1" applyFont="1" applyFill="1" applyBorder="1" applyAlignment="1" applyProtection="1">
      <alignment horizontal="right" wrapText="1" indent="1"/>
      <protection hidden="1"/>
    </xf>
    <xf numFmtId="204" fontId="6" fillId="0" borderId="0" xfId="0" applyNumberFormat="1" applyFont="1" applyFill="1" applyBorder="1" applyAlignment="1" applyProtection="1">
      <alignment horizontal="right"/>
      <protection hidden="1" locked="0"/>
    </xf>
    <xf numFmtId="204" fontId="6" fillId="0" borderId="0" xfId="0" applyNumberFormat="1" applyFont="1" applyFill="1" applyBorder="1" applyAlignment="1">
      <alignment horizontal="right"/>
    </xf>
    <xf numFmtId="180" fontId="6" fillId="0" borderId="0" xfId="0" applyNumberFormat="1" applyFont="1" applyFill="1" applyBorder="1" applyAlignment="1">
      <alignment horizontal="right" indent="1"/>
    </xf>
    <xf numFmtId="0" fontId="8" fillId="2" borderId="0" xfId="0" applyFont="1" applyFill="1" applyAlignment="1">
      <alignment horizontal="left" vertical="center"/>
    </xf>
    <xf numFmtId="204" fontId="9" fillId="2" borderId="0" xfId="0" applyNumberFormat="1" applyFont="1" applyFill="1" applyAlignment="1">
      <alignment horizontal="right" vertical="center"/>
    </xf>
    <xf numFmtId="0" fontId="9" fillId="2" borderId="0" xfId="0" applyFont="1" applyFill="1" applyAlignment="1">
      <alignment horizontal="right" vertical="center" indent="1"/>
    </xf>
    <xf numFmtId="0" fontId="9" fillId="2" borderId="0" xfId="0" applyFont="1" applyFill="1" applyAlignment="1">
      <alignment/>
    </xf>
    <xf numFmtId="0" fontId="9" fillId="2" borderId="0" xfId="0" applyFont="1" applyFill="1" applyAlignment="1">
      <alignment horizontal="right" indent="1"/>
    </xf>
    <xf numFmtId="204" fontId="10" fillId="2" borderId="0" xfId="0" applyNumberFormat="1" applyFont="1" applyFill="1" applyAlignment="1">
      <alignment vertical="center"/>
    </xf>
    <xf numFmtId="0" fontId="10" fillId="2" borderId="0" xfId="0" applyFont="1" applyFill="1" applyAlignment="1">
      <alignment/>
    </xf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horizontal="right" vertical="center"/>
    </xf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right" vertical="center"/>
    </xf>
    <xf numFmtId="178" fontId="6" fillId="0" borderId="0" xfId="0" applyNumberFormat="1" applyFont="1" applyAlignment="1">
      <alignment/>
    </xf>
    <xf numFmtId="178" fontId="6" fillId="0" borderId="0" xfId="0" applyNumberFormat="1" applyFont="1" applyFill="1" applyBorder="1" applyAlignment="1" applyProtection="1">
      <alignment horizontal="right" vertical="center"/>
      <protection hidden="1"/>
    </xf>
    <xf numFmtId="0" fontId="12" fillId="0" borderId="0" xfId="0" applyFont="1" applyFill="1" applyBorder="1" applyAlignment="1" applyProtection="1">
      <alignment vertical="center"/>
      <protection hidden="1"/>
    </xf>
    <xf numFmtId="0" fontId="6" fillId="0" borderId="6" xfId="0" applyFont="1" applyFill="1" applyBorder="1" applyAlignment="1" applyProtection="1">
      <alignment vertical="top" wrapText="1"/>
      <protection hidden="1"/>
    </xf>
    <xf numFmtId="178" fontId="6" fillId="0" borderId="0" xfId="0" applyNumberFormat="1" applyFont="1" applyFill="1" applyAlignment="1" applyProtection="1">
      <alignment horizontal="right"/>
      <protection hidden="1"/>
    </xf>
    <xf numFmtId="0" fontId="12" fillId="0" borderId="4" xfId="0" applyFont="1" applyFill="1" applyBorder="1" applyAlignment="1" applyProtection="1">
      <alignment vertical="center"/>
      <protection hidden="1"/>
    </xf>
    <xf numFmtId="204" fontId="6" fillId="0" borderId="3" xfId="0" applyNumberFormat="1" applyFont="1" applyFill="1" applyBorder="1" applyAlignment="1" applyProtection="1">
      <alignment horizontal="center"/>
      <protection hidden="1"/>
    </xf>
    <xf numFmtId="10" fontId="6" fillId="0" borderId="7" xfId="0" applyNumberFormat="1" applyFont="1" applyFill="1" applyBorder="1" applyAlignment="1" applyProtection="1">
      <alignment horizontal="center"/>
      <protection hidden="1"/>
    </xf>
    <xf numFmtId="0" fontId="6" fillId="0" borderId="0" xfId="0" applyFont="1" applyBorder="1" applyAlignment="1">
      <alignment horizontal="center"/>
    </xf>
    <xf numFmtId="204" fontId="6" fillId="0" borderId="8" xfId="0" applyNumberFormat="1" applyFont="1" applyFill="1" applyBorder="1" applyAlignment="1" applyProtection="1">
      <alignment horizontal="center"/>
      <protection hidden="1"/>
    </xf>
    <xf numFmtId="10" fontId="6" fillId="0" borderId="8" xfId="0" applyNumberFormat="1" applyFont="1" applyFill="1" applyBorder="1" applyAlignment="1" applyProtection="1">
      <alignment horizontal="center"/>
      <protection hidden="1"/>
    </xf>
    <xf numFmtId="178" fontId="6" fillId="0" borderId="0" xfId="0" applyNumberFormat="1" applyFont="1" applyFill="1" applyBorder="1" applyAlignment="1" applyProtection="1">
      <alignment horizontal="right" vertical="top"/>
      <protection hidden="1"/>
    </xf>
    <xf numFmtId="0" fontId="6" fillId="0" borderId="9" xfId="0" applyFont="1" applyFill="1" applyBorder="1" applyAlignment="1" applyProtection="1">
      <alignment vertical="top" wrapText="1"/>
      <protection hidden="1"/>
    </xf>
    <xf numFmtId="204" fontId="6" fillId="0" borderId="10" xfId="0" applyNumberFormat="1" applyFont="1" applyFill="1" applyBorder="1" applyAlignment="1" applyProtection="1">
      <alignment horizontal="right" vertical="top"/>
      <protection hidden="1" locked="0"/>
    </xf>
    <xf numFmtId="180" fontId="6" fillId="0" borderId="11" xfId="0" applyNumberFormat="1" applyFont="1" applyFill="1" applyBorder="1" applyAlignment="1" applyProtection="1">
      <alignment horizontal="right" vertical="top" indent="1"/>
      <protection hidden="1"/>
    </xf>
    <xf numFmtId="0" fontId="6" fillId="0" borderId="0" xfId="0" applyFont="1" applyBorder="1" applyAlignment="1">
      <alignment/>
    </xf>
    <xf numFmtId="0" fontId="6" fillId="0" borderId="5" xfId="0" applyFont="1" applyFill="1" applyBorder="1" applyAlignment="1" applyProtection="1">
      <alignment vertical="top" wrapText="1"/>
      <protection hidden="1"/>
    </xf>
    <xf numFmtId="178" fontId="13" fillId="0" borderId="0" xfId="0" applyNumberFormat="1" applyFont="1" applyFill="1" applyBorder="1" applyAlignment="1" applyProtection="1">
      <alignment horizontal="right" vertical="top"/>
      <protection hidden="1"/>
    </xf>
    <xf numFmtId="0" fontId="14" fillId="0" borderId="4" xfId="0" applyFont="1" applyFill="1" applyBorder="1" applyAlignment="1" applyProtection="1">
      <alignment vertical="top" wrapText="1"/>
      <protection hidden="1"/>
    </xf>
    <xf numFmtId="204" fontId="6" fillId="0" borderId="12" xfId="0" applyNumberFormat="1" applyFont="1" applyFill="1" applyBorder="1" applyAlignment="1" applyProtection="1">
      <alignment horizontal="right" vertical="top"/>
      <protection hidden="1"/>
    </xf>
    <xf numFmtId="180" fontId="6" fillId="0" borderId="13" xfId="0" applyNumberFormat="1" applyFont="1" applyFill="1" applyBorder="1" applyAlignment="1" applyProtection="1">
      <alignment horizontal="right" vertical="top" indent="1"/>
      <protection hidden="1"/>
    </xf>
    <xf numFmtId="0" fontId="6" fillId="0" borderId="5" xfId="0" applyFont="1" applyFill="1" applyBorder="1" applyAlignment="1" applyProtection="1">
      <alignment vertical="top"/>
      <protection hidden="1"/>
    </xf>
    <xf numFmtId="204" fontId="6" fillId="0" borderId="14" xfId="0" applyNumberFormat="1" applyFont="1" applyFill="1" applyBorder="1" applyAlignment="1" applyProtection="1">
      <alignment horizontal="right" vertical="top"/>
      <protection hidden="1" locked="0"/>
    </xf>
    <xf numFmtId="180" fontId="6" fillId="0" borderId="2" xfId="0" applyNumberFormat="1" applyFont="1" applyFill="1" applyBorder="1" applyAlignment="1" applyProtection="1">
      <alignment horizontal="right" vertical="top" indent="1"/>
      <protection hidden="1"/>
    </xf>
    <xf numFmtId="204" fontId="6" fillId="0" borderId="1" xfId="0" applyNumberFormat="1" applyFont="1" applyFill="1" applyBorder="1" applyAlignment="1" applyProtection="1">
      <alignment horizontal="right" vertical="top"/>
      <protection hidden="1" locked="0"/>
    </xf>
    <xf numFmtId="178" fontId="13" fillId="0" borderId="0" xfId="0" applyNumberFormat="1" applyFont="1" applyFill="1" applyBorder="1" applyAlignment="1" applyProtection="1">
      <alignment horizontal="right" vertical="top"/>
      <protection hidden="1"/>
    </xf>
    <xf numFmtId="0" fontId="14" fillId="0" borderId="4" xfId="0" applyFont="1" applyFill="1" applyBorder="1" applyAlignment="1" applyProtection="1">
      <alignment vertical="top"/>
      <protection hidden="1"/>
    </xf>
    <xf numFmtId="204" fontId="6" fillId="0" borderId="15" xfId="0" applyNumberFormat="1" applyFont="1" applyFill="1" applyBorder="1" applyAlignment="1" applyProtection="1">
      <alignment horizontal="right" vertical="top"/>
      <protection hidden="1" locked="0"/>
    </xf>
    <xf numFmtId="180" fontId="6" fillId="0" borderId="16" xfId="0" applyNumberFormat="1" applyFont="1" applyFill="1" applyBorder="1" applyAlignment="1" applyProtection="1">
      <alignment horizontal="right" vertical="top" indent="1"/>
      <protection hidden="1"/>
    </xf>
    <xf numFmtId="0" fontId="6" fillId="0" borderId="0" xfId="0" applyFont="1" applyFill="1" applyBorder="1" applyAlignment="1">
      <alignment/>
    </xf>
    <xf numFmtId="0" fontId="6" fillId="0" borderId="5" xfId="0" applyFont="1" applyFill="1" applyBorder="1" applyAlignment="1">
      <alignment vertical="center" wrapText="1"/>
    </xf>
    <xf numFmtId="178" fontId="6" fillId="0" borderId="0" xfId="0" applyNumberFormat="1" applyFont="1" applyFill="1" applyBorder="1" applyAlignment="1" applyProtection="1">
      <alignment horizontal="right" vertical="top" wrapText="1"/>
      <protection hidden="1"/>
    </xf>
    <xf numFmtId="0" fontId="6" fillId="0" borderId="5" xfId="0" applyFont="1" applyFill="1" applyBorder="1" applyAlignment="1" applyProtection="1">
      <alignment vertical="top" wrapText="1"/>
      <protection hidden="1"/>
    </xf>
    <xf numFmtId="178" fontId="6" fillId="0" borderId="0" xfId="0" applyNumberFormat="1" applyFont="1" applyFill="1" applyBorder="1" applyAlignment="1">
      <alignment horizontal="right"/>
    </xf>
    <xf numFmtId="0" fontId="6" fillId="0" borderId="5" xfId="0" applyFont="1" applyFill="1" applyBorder="1" applyAlignment="1">
      <alignment/>
    </xf>
    <xf numFmtId="178" fontId="6" fillId="0" borderId="0" xfId="0" applyNumberFormat="1" applyFont="1" applyFill="1" applyBorder="1" applyAlignment="1" applyProtection="1">
      <alignment horizontal="right" vertical="top"/>
      <protection hidden="1"/>
    </xf>
    <xf numFmtId="0" fontId="6" fillId="0" borderId="5" xfId="0" applyFont="1" applyFill="1" applyBorder="1" applyAlignment="1" applyProtection="1">
      <alignment vertical="top"/>
      <protection hidden="1"/>
    </xf>
    <xf numFmtId="204" fontId="6" fillId="0" borderId="17" xfId="0" applyNumberFormat="1" applyFont="1" applyFill="1" applyBorder="1" applyAlignment="1" applyProtection="1">
      <alignment horizontal="right" vertical="top"/>
      <protection hidden="1"/>
    </xf>
    <xf numFmtId="0" fontId="14" fillId="0" borderId="4" xfId="0" applyFont="1" applyFill="1" applyBorder="1" applyAlignment="1" applyProtection="1">
      <alignment vertical="top"/>
      <protection hidden="1"/>
    </xf>
    <xf numFmtId="204" fontId="6" fillId="0" borderId="15" xfId="0" applyNumberFormat="1" applyFont="1" applyFill="1" applyBorder="1" applyAlignment="1" applyProtection="1">
      <alignment horizontal="right" vertical="top"/>
      <protection hidden="1"/>
    </xf>
    <xf numFmtId="180" fontId="6" fillId="0" borderId="18" xfId="0" applyNumberFormat="1" applyFont="1" applyFill="1" applyBorder="1" applyAlignment="1" applyProtection="1">
      <alignment horizontal="right" vertical="top" indent="1"/>
      <protection hidden="1"/>
    </xf>
    <xf numFmtId="0" fontId="6" fillId="0" borderId="6" xfId="0" applyFont="1" applyBorder="1" applyAlignment="1">
      <alignment/>
    </xf>
    <xf numFmtId="0" fontId="14" fillId="0" borderId="0" xfId="0" applyFont="1" applyFill="1" applyBorder="1" applyAlignment="1" applyProtection="1">
      <alignment vertical="top"/>
      <protection hidden="1"/>
    </xf>
    <xf numFmtId="204" fontId="7" fillId="0" borderId="0" xfId="0" applyNumberFormat="1" applyFont="1" applyFill="1" applyBorder="1" applyAlignment="1" applyProtection="1">
      <alignment horizontal="right" vertical="top"/>
      <protection hidden="1"/>
    </xf>
    <xf numFmtId="180" fontId="7" fillId="0" borderId="0" xfId="0" applyNumberFormat="1" applyFont="1" applyFill="1" applyBorder="1" applyAlignment="1" applyProtection="1">
      <alignment horizontal="right" vertical="top" indent="1"/>
      <protection hidden="1"/>
    </xf>
    <xf numFmtId="0" fontId="7" fillId="0" borderId="0" xfId="0" applyFont="1" applyBorder="1" applyAlignment="1">
      <alignment/>
    </xf>
    <xf numFmtId="0" fontId="12" fillId="0" borderId="0" xfId="0" applyFont="1" applyAlignment="1">
      <alignment/>
    </xf>
    <xf numFmtId="20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right" indent="1"/>
    </xf>
    <xf numFmtId="0" fontId="7" fillId="0" borderId="0" xfId="0" applyFont="1" applyAlignment="1">
      <alignment/>
    </xf>
    <xf numFmtId="204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 indent="1"/>
    </xf>
    <xf numFmtId="0" fontId="6" fillId="0" borderId="0" xfId="0" applyFont="1" applyAlignment="1">
      <alignment horizontal="right"/>
    </xf>
    <xf numFmtId="176" fontId="6" fillId="0" borderId="0" xfId="0" applyNumberFormat="1" applyFont="1" applyAlignment="1">
      <alignment horizontal="right" indent="1"/>
    </xf>
    <xf numFmtId="176" fontId="7" fillId="0" borderId="0" xfId="0" applyNumberFormat="1" applyFont="1" applyAlignment="1">
      <alignment horizontal="right" indent="1"/>
    </xf>
    <xf numFmtId="4" fontId="6" fillId="0" borderId="0" xfId="0" applyNumberFormat="1" applyFont="1" applyAlignment="1">
      <alignment horizontal="right" indent="1"/>
    </xf>
    <xf numFmtId="4" fontId="7" fillId="0" borderId="0" xfId="0" applyNumberFormat="1" applyFont="1" applyAlignment="1">
      <alignment horizontal="right" indent="1"/>
    </xf>
    <xf numFmtId="4" fontId="6" fillId="0" borderId="0" xfId="0" applyNumberFormat="1" applyFont="1" applyAlignment="1">
      <alignment/>
    </xf>
    <xf numFmtId="204" fontId="6" fillId="0" borderId="0" xfId="0" applyNumberFormat="1" applyFont="1" applyAlignment="1">
      <alignment horizontal="center"/>
    </xf>
    <xf numFmtId="178" fontId="15" fillId="2" borderId="0" xfId="0" applyNumberFormat="1" applyFont="1" applyFill="1" applyAlignment="1">
      <alignment horizontal="right" vertical="center"/>
    </xf>
    <xf numFmtId="178" fontId="6" fillId="2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wrapText="1"/>
    </xf>
    <xf numFmtId="0" fontId="10" fillId="2" borderId="0" xfId="0" applyFont="1" applyFill="1" applyAlignment="1">
      <alignment horizontal="left" vertical="center" indent="1"/>
    </xf>
    <xf numFmtId="0" fontId="10" fillId="2" borderId="0" xfId="0" applyFont="1" applyFill="1" applyAlignment="1">
      <alignment horizontal="right" indent="1"/>
    </xf>
    <xf numFmtId="0" fontId="6" fillId="0" borderId="0" xfId="0" applyFont="1" applyFill="1" applyBorder="1" applyAlignment="1" applyProtection="1">
      <alignment vertical="top" wrapText="1"/>
      <protection hidden="1"/>
    </xf>
    <xf numFmtId="10" fontId="6" fillId="0" borderId="19" xfId="0" applyNumberFormat="1" applyFont="1" applyFill="1" applyBorder="1" applyAlignment="1" applyProtection="1">
      <alignment horizontal="center"/>
      <protection hidden="1"/>
    </xf>
    <xf numFmtId="204" fontId="6" fillId="0" borderId="0" xfId="0" applyNumberFormat="1" applyFont="1" applyFill="1" applyBorder="1" applyAlignment="1" applyProtection="1">
      <alignment horizontal="center"/>
      <protection hidden="1"/>
    </xf>
    <xf numFmtId="10" fontId="6" fillId="0" borderId="0" xfId="0" applyNumberFormat="1" applyFont="1" applyFill="1" applyBorder="1" applyAlignment="1" applyProtection="1">
      <alignment horizontal="center"/>
      <protection hidden="1"/>
    </xf>
    <xf numFmtId="180" fontId="6" fillId="0" borderId="20" xfId="0" applyNumberFormat="1" applyFont="1" applyFill="1" applyBorder="1" applyAlignment="1" applyProtection="1">
      <alignment horizontal="right" vertical="top" indent="1"/>
      <protection hidden="1"/>
    </xf>
    <xf numFmtId="204" fontId="7" fillId="0" borderId="0" xfId="0" applyNumberFormat="1" applyFont="1" applyFill="1" applyBorder="1" applyAlignment="1" applyProtection="1">
      <alignment horizontal="right" vertical="top"/>
      <protection hidden="1" locked="0"/>
    </xf>
    <xf numFmtId="180" fontId="6" fillId="0" borderId="21" xfId="0" applyNumberFormat="1" applyFont="1" applyFill="1" applyBorder="1" applyAlignment="1" applyProtection="1">
      <alignment horizontal="right" vertical="top" indent="1"/>
      <protection hidden="1"/>
    </xf>
    <xf numFmtId="180" fontId="6" fillId="0" borderId="5" xfId="0" applyNumberFormat="1" applyFont="1" applyFill="1" applyBorder="1" applyAlignment="1" applyProtection="1">
      <alignment horizontal="right" vertical="top" indent="1"/>
      <protection hidden="1"/>
    </xf>
    <xf numFmtId="180" fontId="6" fillId="0" borderId="22" xfId="0" applyNumberFormat="1" applyFont="1" applyFill="1" applyBorder="1" applyAlignment="1" applyProtection="1">
      <alignment horizontal="right" vertical="top" indent="1"/>
      <protection hidden="1"/>
    </xf>
    <xf numFmtId="204" fontId="7" fillId="0" borderId="0" xfId="0" applyNumberFormat="1" applyFont="1" applyFill="1" applyBorder="1" applyAlignment="1" applyProtection="1">
      <alignment horizontal="right" vertical="top"/>
      <protection hidden="1" locked="0"/>
    </xf>
    <xf numFmtId="204" fontId="6" fillId="0" borderId="0" xfId="0" applyNumberFormat="1" applyFont="1" applyFill="1" applyBorder="1" applyAlignment="1" applyProtection="1">
      <alignment horizontal="right" vertical="top"/>
      <protection hidden="1"/>
    </xf>
    <xf numFmtId="180" fontId="6" fillId="0" borderId="23" xfId="0" applyNumberFormat="1" applyFont="1" applyFill="1" applyBorder="1" applyAlignment="1" applyProtection="1">
      <alignment horizontal="right" vertical="top" indent="1"/>
      <protection hidden="1"/>
    </xf>
    <xf numFmtId="204" fontId="6" fillId="0" borderId="0" xfId="0" applyNumberFormat="1" applyFont="1" applyFill="1" applyBorder="1" applyAlignment="1" applyProtection="1">
      <alignment horizontal="right" vertical="top"/>
      <protection hidden="1"/>
    </xf>
    <xf numFmtId="180" fontId="6" fillId="0" borderId="0" xfId="0" applyNumberFormat="1" applyFont="1" applyFill="1" applyBorder="1" applyAlignment="1" applyProtection="1">
      <alignment horizontal="right" vertical="top" indent="1"/>
      <protection hidden="1"/>
    </xf>
    <xf numFmtId="204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right" indent="1"/>
    </xf>
    <xf numFmtId="204" fontId="6" fillId="0" borderId="0" xfId="0" applyNumberFormat="1" applyFont="1" applyBorder="1" applyAlignment="1">
      <alignment horizontal="right"/>
    </xf>
    <xf numFmtId="176" fontId="6" fillId="0" borderId="0" xfId="0" applyNumberFormat="1" applyFont="1" applyBorder="1" applyAlignment="1">
      <alignment horizontal="right" indent="1"/>
    </xf>
    <xf numFmtId="176" fontId="7" fillId="0" borderId="0" xfId="0" applyNumberFormat="1" applyFont="1" applyBorder="1" applyAlignment="1">
      <alignment horizontal="right" indent="1"/>
    </xf>
    <xf numFmtId="4" fontId="6" fillId="0" borderId="0" xfId="0" applyNumberFormat="1" applyFont="1" applyBorder="1" applyAlignment="1">
      <alignment horizontal="right" indent="1"/>
    </xf>
    <xf numFmtId="4" fontId="7" fillId="0" borderId="0" xfId="0" applyNumberFormat="1" applyFont="1" applyBorder="1" applyAlignment="1">
      <alignment horizontal="right" indent="1"/>
    </xf>
    <xf numFmtId="4" fontId="6" fillId="0" borderId="0" xfId="0" applyNumberFormat="1" applyFont="1" applyBorder="1" applyAlignment="1">
      <alignment/>
    </xf>
    <xf numFmtId="204" fontId="11" fillId="2" borderId="0" xfId="0" applyNumberFormat="1" applyFont="1" applyFill="1" applyAlignment="1">
      <alignment horizontal="right" vertical="center"/>
    </xf>
    <xf numFmtId="10" fontId="6" fillId="0" borderId="24" xfId="0" applyNumberFormat="1" applyFont="1" applyFill="1" applyBorder="1" applyAlignment="1" applyProtection="1">
      <alignment horizontal="center"/>
      <protection hidden="1"/>
    </xf>
    <xf numFmtId="204" fontId="6" fillId="0" borderId="0" xfId="0" applyNumberFormat="1" applyFont="1" applyFill="1" applyBorder="1" applyAlignment="1" applyProtection="1">
      <alignment horizontal="right" vertical="top"/>
      <protection hidden="1" locked="0"/>
    </xf>
    <xf numFmtId="0" fontId="6" fillId="0" borderId="0" xfId="0" applyFont="1" applyBorder="1" applyAlignment="1">
      <alignment horizontal="right" indent="1"/>
    </xf>
    <xf numFmtId="178" fontId="6" fillId="0" borderId="0" xfId="0" applyNumberFormat="1" applyFont="1" applyAlignment="1">
      <alignment horizontal="left" vertical="top" wrapText="1"/>
    </xf>
    <xf numFmtId="0" fontId="6" fillId="0" borderId="25" xfId="0" applyFont="1" applyFill="1" applyBorder="1" applyAlignment="1" applyProtection="1">
      <alignment horizontal="center" vertical="top" wrapText="1"/>
      <protection hidden="1"/>
    </xf>
    <xf numFmtId="0" fontId="6" fillId="0" borderId="26" xfId="0" applyFont="1" applyFill="1" applyBorder="1" applyAlignment="1" applyProtection="1">
      <alignment horizontal="center" vertical="top" wrapText="1"/>
      <protection hidden="1"/>
    </xf>
    <xf numFmtId="0" fontId="6" fillId="0" borderId="9" xfId="0" applyFont="1" applyFill="1" applyBorder="1" applyAlignment="1" applyProtection="1">
      <alignment horizontal="center" vertical="top" wrapText="1"/>
      <protection hidden="1"/>
    </xf>
    <xf numFmtId="204" fontId="11" fillId="2" borderId="0" xfId="0" applyNumberFormat="1" applyFont="1" applyFill="1" applyAlignment="1">
      <alignment horizontal="center" vertical="center"/>
    </xf>
    <xf numFmtId="0" fontId="6" fillId="0" borderId="27" xfId="0" applyFont="1" applyFill="1" applyBorder="1" applyAlignment="1" applyProtection="1">
      <alignment horizontal="center" vertical="top" wrapText="1"/>
      <protection hidden="1"/>
    </xf>
    <xf numFmtId="0" fontId="6" fillId="0" borderId="24" xfId="0" applyFont="1" applyFill="1" applyBorder="1" applyAlignment="1" applyProtection="1">
      <alignment horizontal="center" vertical="top" wrapText="1"/>
      <protection hidden="1"/>
    </xf>
    <xf numFmtId="0" fontId="6" fillId="0" borderId="6" xfId="0" applyFont="1" applyFill="1" applyBorder="1" applyAlignment="1" applyProtection="1">
      <alignment horizontal="center" vertical="top" wrapText="1"/>
      <protection hidden="1"/>
    </xf>
    <xf numFmtId="0" fontId="6" fillId="0" borderId="26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0" xfId="0" applyFont="1" applyFill="1" applyBorder="1" applyAlignment="1" applyProtection="1">
      <alignment horizontal="center" vertical="top" wrapText="1"/>
      <protection hidden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showGridLines="0" tabSelected="1" workbookViewId="0" topLeftCell="A1">
      <selection activeCell="B5" sqref="B5"/>
    </sheetView>
  </sheetViews>
  <sheetFormatPr defaultColWidth="10.57421875" defaultRowHeight="12.75" customHeight="1"/>
  <cols>
    <col min="1" max="1" width="3.7109375" style="16" customWidth="1"/>
    <col min="2" max="2" width="37.57421875" style="17" customWidth="1"/>
    <col min="3" max="3" width="13.7109375" style="111" customWidth="1"/>
    <col min="4" max="4" width="9.7109375" style="104" customWidth="1"/>
    <col min="5" max="8" width="0" style="17" hidden="1" customWidth="1"/>
    <col min="9" max="9" width="13.7109375" style="17" customWidth="1"/>
    <col min="10" max="10" width="10.57421875" style="104" customWidth="1"/>
    <col min="11" max="11" width="13.7109375" style="111" customWidth="1"/>
    <col min="12" max="12" width="9.7109375" style="104" customWidth="1"/>
    <col min="13" max="13" width="13.7109375" style="17" customWidth="1"/>
    <col min="14" max="14" width="9.7109375" style="104" customWidth="1"/>
    <col min="15" max="16384" width="9.140625" style="0" customWidth="1"/>
  </cols>
  <sheetData>
    <row r="1" spans="1:14" s="1" customFormat="1" ht="24" customHeight="1">
      <c r="A1" s="112"/>
      <c r="B1" s="42" t="s">
        <v>30</v>
      </c>
      <c r="C1" s="43"/>
      <c r="D1" s="44"/>
      <c r="E1" s="45"/>
      <c r="F1" s="45"/>
      <c r="G1" s="45"/>
      <c r="H1" s="45"/>
      <c r="I1" s="51" t="s">
        <v>52</v>
      </c>
      <c r="J1" s="52"/>
      <c r="K1" s="47"/>
      <c r="L1" s="47"/>
      <c r="M1" s="149" t="s">
        <v>53</v>
      </c>
      <c r="N1" s="149"/>
    </row>
    <row r="3" spans="1:14" s="2" customFormat="1" ht="12.75" customHeight="1">
      <c r="A3" s="53"/>
      <c r="B3" s="53"/>
      <c r="C3" s="146" t="s">
        <v>0</v>
      </c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8"/>
    </row>
    <row r="4" spans="1:14" s="3" customFormat="1" ht="12.75" customHeight="1">
      <c r="A4" s="54"/>
      <c r="B4" s="55"/>
      <c r="C4" s="150" t="s">
        <v>31</v>
      </c>
      <c r="D4" s="151"/>
      <c r="E4" s="56"/>
      <c r="F4" s="56"/>
      <c r="G4" s="56"/>
      <c r="H4" s="56"/>
      <c r="I4" s="152" t="s">
        <v>32</v>
      </c>
      <c r="J4" s="151"/>
      <c r="K4" s="150" t="s">
        <v>33</v>
      </c>
      <c r="L4" s="151"/>
      <c r="M4" s="152" t="s">
        <v>1</v>
      </c>
      <c r="N4" s="151"/>
    </row>
    <row r="5" spans="1:14" ht="12.75" customHeight="1">
      <c r="A5" s="57"/>
      <c r="B5" s="58" t="s">
        <v>2</v>
      </c>
      <c r="C5" s="59" t="s">
        <v>3</v>
      </c>
      <c r="D5" s="60" t="s">
        <v>4</v>
      </c>
      <c r="E5" s="61"/>
      <c r="F5" s="61"/>
      <c r="G5" s="61"/>
      <c r="H5" s="61"/>
      <c r="I5" s="59" t="s">
        <v>3</v>
      </c>
      <c r="J5" s="60" t="s">
        <v>4</v>
      </c>
      <c r="K5" s="62" t="s">
        <v>3</v>
      </c>
      <c r="L5" s="63" t="s">
        <v>4</v>
      </c>
      <c r="M5" s="59" t="s">
        <v>3</v>
      </c>
      <c r="N5" s="60" t="s">
        <v>4</v>
      </c>
    </row>
    <row r="6" spans="1:14" ht="12.75" customHeight="1">
      <c r="A6" s="64" t="s">
        <v>5</v>
      </c>
      <c r="B6" s="65" t="s">
        <v>34</v>
      </c>
      <c r="C6" s="66">
        <f>C9*D6</f>
        <v>66975</v>
      </c>
      <c r="D6" s="67">
        <v>0.893</v>
      </c>
      <c r="E6" s="68"/>
      <c r="F6" s="68"/>
      <c r="G6" s="68"/>
      <c r="H6" s="68"/>
      <c r="I6" s="66">
        <f>I9*J6</f>
        <v>154928</v>
      </c>
      <c r="J6" s="67">
        <v>0.842</v>
      </c>
      <c r="K6" s="66">
        <f>K9*L6</f>
        <v>282880</v>
      </c>
      <c r="L6" s="67">
        <v>0.832</v>
      </c>
      <c r="M6" s="66">
        <f>M9*N6</f>
        <v>847602</v>
      </c>
      <c r="N6" s="67">
        <v>0.882</v>
      </c>
    </row>
    <row r="7" spans="1:14" ht="12.75" customHeight="1">
      <c r="A7" s="64" t="s">
        <v>6</v>
      </c>
      <c r="B7" s="69" t="s">
        <v>35</v>
      </c>
      <c r="C7" s="66">
        <f>C9*D7</f>
        <v>7050</v>
      </c>
      <c r="D7" s="67">
        <v>0.094</v>
      </c>
      <c r="E7" s="68"/>
      <c r="F7" s="68"/>
      <c r="G7" s="68"/>
      <c r="H7" s="68"/>
      <c r="I7" s="66">
        <f>I9*J7</f>
        <v>28152</v>
      </c>
      <c r="J7" s="67">
        <v>0.153</v>
      </c>
      <c r="K7" s="66">
        <f>K9*L7</f>
        <v>55080</v>
      </c>
      <c r="L7" s="67">
        <v>0.162</v>
      </c>
      <c r="M7" s="66">
        <f>M9*N7</f>
        <v>110515</v>
      </c>
      <c r="N7" s="67">
        <v>0.115</v>
      </c>
    </row>
    <row r="8" spans="1:14" ht="12.75" customHeight="1">
      <c r="A8" s="64">
        <v>3</v>
      </c>
      <c r="B8" s="69" t="s">
        <v>36</v>
      </c>
      <c r="C8" s="66">
        <f>C9*D8</f>
        <v>975</v>
      </c>
      <c r="D8" s="67">
        <v>0.013</v>
      </c>
      <c r="E8" s="68"/>
      <c r="F8" s="68"/>
      <c r="G8" s="68"/>
      <c r="H8" s="68"/>
      <c r="I8" s="66">
        <f>I9*J8</f>
        <v>920</v>
      </c>
      <c r="J8" s="67">
        <v>0.005</v>
      </c>
      <c r="K8" s="66">
        <f>K9*L8</f>
        <v>2040</v>
      </c>
      <c r="L8" s="67">
        <v>0.006</v>
      </c>
      <c r="M8" s="66">
        <f>M9*N8</f>
        <v>2883</v>
      </c>
      <c r="N8" s="67">
        <v>0.003</v>
      </c>
    </row>
    <row r="9" spans="1:14" ht="12.75" customHeight="1" thickBot="1">
      <c r="A9" s="70">
        <v>4</v>
      </c>
      <c r="B9" s="71" t="s">
        <v>7</v>
      </c>
      <c r="C9" s="72">
        <v>75000</v>
      </c>
      <c r="D9" s="73">
        <v>1</v>
      </c>
      <c r="E9" s="68"/>
      <c r="F9" s="68"/>
      <c r="G9" s="68"/>
      <c r="H9" s="68"/>
      <c r="I9" s="72">
        <v>184000</v>
      </c>
      <c r="J9" s="73">
        <v>1</v>
      </c>
      <c r="K9" s="72">
        <v>340000</v>
      </c>
      <c r="L9" s="73">
        <v>1</v>
      </c>
      <c r="M9" s="72">
        <v>961000</v>
      </c>
      <c r="N9" s="73">
        <v>1</v>
      </c>
    </row>
    <row r="10" spans="1:14" ht="12.75" customHeight="1">
      <c r="A10" s="64">
        <v>5</v>
      </c>
      <c r="B10" s="74" t="s">
        <v>8</v>
      </c>
      <c r="C10" s="75">
        <f>C9*D10</f>
        <v>4575</v>
      </c>
      <c r="D10" s="76">
        <v>0.061</v>
      </c>
      <c r="E10" s="68"/>
      <c r="F10" s="68"/>
      <c r="G10" s="68"/>
      <c r="H10" s="68"/>
      <c r="I10" s="75">
        <f>I9*J10</f>
        <v>18768</v>
      </c>
      <c r="J10" s="76">
        <v>0.102</v>
      </c>
      <c r="K10" s="75">
        <f>K9*L10</f>
        <v>45900</v>
      </c>
      <c r="L10" s="76">
        <v>0.135</v>
      </c>
      <c r="M10" s="75">
        <f>M9*N10</f>
        <v>136462</v>
      </c>
      <c r="N10" s="76">
        <v>0.142</v>
      </c>
    </row>
    <row r="11" spans="1:14" ht="12.75" customHeight="1">
      <c r="A11" s="64">
        <v>6</v>
      </c>
      <c r="B11" s="74" t="s">
        <v>9</v>
      </c>
      <c r="C11" s="77">
        <f>C9*D11</f>
        <v>975</v>
      </c>
      <c r="D11" s="76">
        <v>0.013</v>
      </c>
      <c r="E11" s="68"/>
      <c r="F11" s="68"/>
      <c r="G11" s="68"/>
      <c r="H11" s="68"/>
      <c r="I11" s="77">
        <f>I9*J11</f>
        <v>4232</v>
      </c>
      <c r="J11" s="76">
        <v>0.023</v>
      </c>
      <c r="K11" s="77">
        <f>K9*L11</f>
        <v>10540</v>
      </c>
      <c r="L11" s="76">
        <v>0.031</v>
      </c>
      <c r="M11" s="77">
        <f>M9*N11</f>
        <v>29791</v>
      </c>
      <c r="N11" s="76">
        <v>0.031</v>
      </c>
    </row>
    <row r="12" spans="1:14" ht="12.75" customHeight="1">
      <c r="A12" s="64">
        <v>7</v>
      </c>
      <c r="B12" s="74" t="s">
        <v>10</v>
      </c>
      <c r="C12" s="77">
        <f>C9*D12</f>
        <v>75</v>
      </c>
      <c r="D12" s="76">
        <v>0.001</v>
      </c>
      <c r="E12" s="68"/>
      <c r="F12" s="68"/>
      <c r="G12" s="68"/>
      <c r="H12" s="68"/>
      <c r="I12" s="77">
        <f>I9*J12</f>
        <v>368</v>
      </c>
      <c r="J12" s="76">
        <v>0.002</v>
      </c>
      <c r="K12" s="77">
        <f>K9*L12</f>
        <v>680</v>
      </c>
      <c r="L12" s="76">
        <v>0.002</v>
      </c>
      <c r="M12" s="77">
        <f>M9*N12</f>
        <v>1922</v>
      </c>
      <c r="N12" s="76">
        <v>0.002</v>
      </c>
    </row>
    <row r="13" spans="1:14" s="1" customFormat="1" ht="12" customHeight="1">
      <c r="A13" s="78">
        <v>8</v>
      </c>
      <c r="B13" s="79" t="s">
        <v>11</v>
      </c>
      <c r="C13" s="80">
        <f>SUM(C10:C12)</f>
        <v>5625</v>
      </c>
      <c r="D13" s="81">
        <f>SUM(D10:D12)</f>
        <v>0.075</v>
      </c>
      <c r="E13" s="82"/>
      <c r="F13" s="82"/>
      <c r="G13" s="82"/>
      <c r="H13" s="82"/>
      <c r="I13" s="80">
        <f aca="true" t="shared" si="0" ref="I13:N13">SUM(I10:I12)</f>
        <v>23368</v>
      </c>
      <c r="J13" s="81">
        <f t="shared" si="0"/>
        <v>0.127</v>
      </c>
      <c r="K13" s="80">
        <f t="shared" si="0"/>
        <v>57120</v>
      </c>
      <c r="L13" s="81">
        <f t="shared" si="0"/>
        <v>0.168</v>
      </c>
      <c r="M13" s="80">
        <f t="shared" si="0"/>
        <v>168175</v>
      </c>
      <c r="N13" s="81">
        <f t="shared" si="0"/>
        <v>0.175</v>
      </c>
    </row>
    <row r="14" spans="1:14" s="23" customFormat="1" ht="12.75" customHeight="1">
      <c r="A14" s="21">
        <v>9</v>
      </c>
      <c r="B14" s="83" t="s">
        <v>37</v>
      </c>
      <c r="C14" s="24">
        <f>C9*D14</f>
        <v>23475</v>
      </c>
      <c r="D14" s="8">
        <v>0.313</v>
      </c>
      <c r="E14" s="25"/>
      <c r="F14" s="25"/>
      <c r="G14" s="25"/>
      <c r="H14" s="25"/>
      <c r="I14" s="24">
        <f>I9*J14</f>
        <v>56488</v>
      </c>
      <c r="J14" s="8">
        <v>0.307</v>
      </c>
      <c r="K14" s="24">
        <f>K9*L14</f>
        <v>112200</v>
      </c>
      <c r="L14" s="8">
        <v>0.33</v>
      </c>
      <c r="M14" s="24">
        <f>M9*N14</f>
        <v>361336</v>
      </c>
      <c r="N14" s="8">
        <v>0.376</v>
      </c>
    </row>
    <row r="15" spans="1:14" s="10" customFormat="1" ht="12.75" customHeight="1">
      <c r="A15" s="84" t="s">
        <v>38</v>
      </c>
      <c r="B15" s="85" t="s">
        <v>12</v>
      </c>
      <c r="C15" s="7">
        <f>C9*D15</f>
        <v>450</v>
      </c>
      <c r="D15" s="8">
        <v>0.006</v>
      </c>
      <c r="E15" s="9"/>
      <c r="F15" s="9"/>
      <c r="G15" s="9"/>
      <c r="H15" s="9"/>
      <c r="I15" s="7">
        <f>I9*J15</f>
        <v>1840</v>
      </c>
      <c r="J15" s="8">
        <v>0.01</v>
      </c>
      <c r="K15" s="7">
        <f>K9*L15</f>
        <v>3400</v>
      </c>
      <c r="L15" s="8">
        <v>0.01</v>
      </c>
      <c r="M15" s="7">
        <f>M9*N15</f>
        <v>3844</v>
      </c>
      <c r="N15" s="8">
        <v>0.004</v>
      </c>
    </row>
    <row r="16" spans="1:15" s="1" customFormat="1" ht="12.75" customHeight="1">
      <c r="A16" s="86">
        <v>11</v>
      </c>
      <c r="B16" s="87" t="s">
        <v>13</v>
      </c>
      <c r="C16" s="4">
        <f>C9*D16</f>
        <v>5175</v>
      </c>
      <c r="D16" s="6">
        <v>0.069</v>
      </c>
      <c r="E16" s="5"/>
      <c r="F16" s="5"/>
      <c r="G16" s="5"/>
      <c r="H16" s="5"/>
      <c r="I16" s="4">
        <f>I9*J16</f>
        <v>8280</v>
      </c>
      <c r="J16" s="6">
        <v>0.045</v>
      </c>
      <c r="K16" s="4">
        <f>K9*L16</f>
        <v>12580</v>
      </c>
      <c r="L16" s="6">
        <v>0.037</v>
      </c>
      <c r="M16" s="4">
        <f>M9*N16</f>
        <v>22103</v>
      </c>
      <c r="N16" s="6">
        <v>0.023</v>
      </c>
      <c r="O16" s="26"/>
    </row>
    <row r="17" spans="1:14" s="1" customFormat="1" ht="12.75" customHeight="1">
      <c r="A17" s="88" t="s">
        <v>39</v>
      </c>
      <c r="B17" s="89" t="s">
        <v>15</v>
      </c>
      <c r="C17" s="11">
        <f>C9*D17</f>
        <v>1200</v>
      </c>
      <c r="D17" s="12">
        <v>0.016</v>
      </c>
      <c r="E17" s="5"/>
      <c r="F17" s="5"/>
      <c r="G17" s="5"/>
      <c r="H17" s="5"/>
      <c r="I17" s="11">
        <f>I9*J17</f>
        <v>2023.9999999999998</v>
      </c>
      <c r="J17" s="12">
        <v>0.011</v>
      </c>
      <c r="K17" s="11">
        <f>K9*L17</f>
        <v>2720</v>
      </c>
      <c r="L17" s="12">
        <v>0.008</v>
      </c>
      <c r="M17" s="11">
        <f>M9*N17</f>
        <v>5766</v>
      </c>
      <c r="N17" s="12">
        <v>0.006</v>
      </c>
    </row>
    <row r="18" spans="1:14" s="1" customFormat="1" ht="12.75" customHeight="1">
      <c r="A18" s="88" t="s">
        <v>14</v>
      </c>
      <c r="B18" s="85" t="s">
        <v>16</v>
      </c>
      <c r="C18" s="11">
        <f>C9*D18</f>
        <v>1425</v>
      </c>
      <c r="D18" s="12">
        <v>0.019</v>
      </c>
      <c r="E18" s="5"/>
      <c r="F18" s="5"/>
      <c r="G18" s="5"/>
      <c r="H18" s="5"/>
      <c r="I18" s="11">
        <f>I9*J18</f>
        <v>2023.9999999999998</v>
      </c>
      <c r="J18" s="12">
        <v>0.011</v>
      </c>
      <c r="K18" s="11">
        <f>K9*L18</f>
        <v>2720</v>
      </c>
      <c r="L18" s="12">
        <v>0.008</v>
      </c>
      <c r="M18" s="11">
        <f>M9*N18</f>
        <v>6727</v>
      </c>
      <c r="N18" s="12">
        <v>0.007</v>
      </c>
    </row>
    <row r="19" spans="1:14" s="1" customFormat="1" ht="12.75" customHeight="1">
      <c r="A19" s="88">
        <v>14</v>
      </c>
      <c r="B19" s="89" t="s">
        <v>17</v>
      </c>
      <c r="C19" s="11">
        <f>C9*D19</f>
        <v>3525</v>
      </c>
      <c r="D19" s="12">
        <v>0.047</v>
      </c>
      <c r="E19" s="5"/>
      <c r="F19" s="5"/>
      <c r="G19" s="5"/>
      <c r="H19" s="5"/>
      <c r="I19" s="11">
        <f>I9*J19</f>
        <v>6440.000000000001</v>
      </c>
      <c r="J19" s="12">
        <v>0.035</v>
      </c>
      <c r="K19" s="11">
        <f>K9*L19</f>
        <v>10200</v>
      </c>
      <c r="L19" s="12">
        <v>0.03</v>
      </c>
      <c r="M19" s="11">
        <f>M9*N19</f>
        <v>25947</v>
      </c>
      <c r="N19" s="12">
        <v>0.027</v>
      </c>
    </row>
    <row r="20" spans="1:14" s="1" customFormat="1" ht="12.75" customHeight="1">
      <c r="A20" s="88">
        <v>15</v>
      </c>
      <c r="B20" s="89" t="s">
        <v>18</v>
      </c>
      <c r="C20" s="11">
        <f>C9*D20</f>
        <v>1575</v>
      </c>
      <c r="D20" s="12">
        <v>0.021</v>
      </c>
      <c r="E20" s="5"/>
      <c r="F20" s="5"/>
      <c r="G20" s="5"/>
      <c r="H20" s="5"/>
      <c r="I20" s="11">
        <f>I9*J20</f>
        <v>4416</v>
      </c>
      <c r="J20" s="12">
        <v>0.024</v>
      </c>
      <c r="K20" s="11">
        <f>K9*L20</f>
        <v>8840</v>
      </c>
      <c r="L20" s="12">
        <v>0.026</v>
      </c>
      <c r="M20" s="11">
        <f>M9*N20</f>
        <v>21142</v>
      </c>
      <c r="N20" s="12">
        <v>0.022</v>
      </c>
    </row>
    <row r="21" spans="1:14" s="1" customFormat="1" ht="12.75" customHeight="1">
      <c r="A21" s="88">
        <v>16</v>
      </c>
      <c r="B21" s="89" t="s">
        <v>19</v>
      </c>
      <c r="C21" s="11">
        <f>C9*D21</f>
        <v>150</v>
      </c>
      <c r="D21" s="12">
        <v>0.002</v>
      </c>
      <c r="E21" s="5"/>
      <c r="F21" s="5"/>
      <c r="G21" s="5"/>
      <c r="H21" s="5"/>
      <c r="I21" s="11">
        <f>I9*J21</f>
        <v>736</v>
      </c>
      <c r="J21" s="12">
        <v>0.004</v>
      </c>
      <c r="K21" s="11">
        <f>K9*L21</f>
        <v>680</v>
      </c>
      <c r="L21" s="12">
        <v>0.002</v>
      </c>
      <c r="M21" s="11">
        <f>M9*N21</f>
        <v>1922</v>
      </c>
      <c r="N21" s="12">
        <v>0.002</v>
      </c>
    </row>
    <row r="22" spans="1:14" s="1" customFormat="1" ht="12.75" customHeight="1">
      <c r="A22" s="88">
        <v>17</v>
      </c>
      <c r="B22" s="89" t="s">
        <v>20</v>
      </c>
      <c r="C22" s="13">
        <f>C9*D22</f>
        <v>8325</v>
      </c>
      <c r="D22" s="12">
        <v>0.111</v>
      </c>
      <c r="E22" s="5"/>
      <c r="F22" s="5"/>
      <c r="G22" s="5"/>
      <c r="H22" s="5"/>
      <c r="I22" s="13">
        <f>I9*J22</f>
        <v>16191.999999999998</v>
      </c>
      <c r="J22" s="12">
        <v>0.088</v>
      </c>
      <c r="K22" s="13">
        <f>K9*L22</f>
        <v>30600</v>
      </c>
      <c r="L22" s="12">
        <v>0.09</v>
      </c>
      <c r="M22" s="13">
        <f>M9*N22</f>
        <v>90334</v>
      </c>
      <c r="N22" s="12">
        <v>0.094</v>
      </c>
    </row>
    <row r="23" spans="1:14" s="1" customFormat="1" ht="12.75" customHeight="1">
      <c r="A23" s="78">
        <v>18</v>
      </c>
      <c r="B23" s="79" t="s">
        <v>40</v>
      </c>
      <c r="C23" s="90">
        <f>SUM(C13:C22)</f>
        <v>50925</v>
      </c>
      <c r="D23" s="81">
        <f>SUM(D13:D22)</f>
        <v>0.679</v>
      </c>
      <c r="E23" s="82"/>
      <c r="F23" s="82"/>
      <c r="G23" s="82"/>
      <c r="H23" s="82"/>
      <c r="I23" s="90">
        <f aca="true" t="shared" si="1" ref="I23:N23">SUM(I13:I22)</f>
        <v>121808</v>
      </c>
      <c r="J23" s="81">
        <f t="shared" si="1"/>
        <v>0.662</v>
      </c>
      <c r="K23" s="90">
        <f t="shared" si="1"/>
        <v>241060</v>
      </c>
      <c r="L23" s="81">
        <f t="shared" si="1"/>
        <v>0.7090000000000001</v>
      </c>
      <c r="M23" s="90">
        <f t="shared" si="1"/>
        <v>707296</v>
      </c>
      <c r="N23" s="81">
        <f t="shared" si="1"/>
        <v>0.736</v>
      </c>
    </row>
    <row r="24" spans="1:14" s="1" customFormat="1" ht="12.75" customHeight="1">
      <c r="A24" s="78">
        <v>19</v>
      </c>
      <c r="B24" s="79" t="s">
        <v>41</v>
      </c>
      <c r="C24" s="90">
        <f>C9-C23</f>
        <v>24075</v>
      </c>
      <c r="D24" s="81">
        <f>D9-D23</f>
        <v>0.32099999999999995</v>
      </c>
      <c r="E24" s="82"/>
      <c r="F24" s="82"/>
      <c r="G24" s="82"/>
      <c r="H24" s="82"/>
      <c r="I24" s="90">
        <f aca="true" t="shared" si="2" ref="I24:N24">I9-I23</f>
        <v>62192</v>
      </c>
      <c r="J24" s="81">
        <f t="shared" si="2"/>
        <v>0.33799999999999997</v>
      </c>
      <c r="K24" s="90">
        <f t="shared" si="2"/>
        <v>98940</v>
      </c>
      <c r="L24" s="81">
        <f t="shared" si="2"/>
        <v>0.2909999999999999</v>
      </c>
      <c r="M24" s="90">
        <f t="shared" si="2"/>
        <v>253704</v>
      </c>
      <c r="N24" s="81">
        <f t="shared" si="2"/>
        <v>0.264</v>
      </c>
    </row>
    <row r="25" spans="1:14" s="1" customFormat="1" ht="12.75" customHeight="1">
      <c r="A25" s="78">
        <v>20</v>
      </c>
      <c r="B25" s="14" t="s">
        <v>21</v>
      </c>
      <c r="C25" s="90">
        <f>C9*D25</f>
        <v>600</v>
      </c>
      <c r="D25" s="81">
        <v>0.008</v>
      </c>
      <c r="E25" s="82"/>
      <c r="F25" s="82"/>
      <c r="G25" s="82"/>
      <c r="H25" s="82"/>
      <c r="I25" s="90">
        <f>I9*J25</f>
        <v>1840</v>
      </c>
      <c r="J25" s="81">
        <v>0.01</v>
      </c>
      <c r="K25" s="90">
        <f>K9*L25</f>
        <v>2380</v>
      </c>
      <c r="L25" s="81">
        <v>0.007</v>
      </c>
      <c r="M25" s="90">
        <f>M9*N25</f>
        <v>3844</v>
      </c>
      <c r="N25" s="81">
        <v>0.004</v>
      </c>
    </row>
    <row r="26" spans="1:14" ht="13.5" customHeight="1">
      <c r="A26" s="70">
        <v>21</v>
      </c>
      <c r="B26" s="91" t="s">
        <v>42</v>
      </c>
      <c r="C26" s="92">
        <f>C24-C25</f>
        <v>23475</v>
      </c>
      <c r="D26" s="93">
        <f>D24-D25</f>
        <v>0.31299999999999994</v>
      </c>
      <c r="E26" s="94"/>
      <c r="F26" s="94"/>
      <c r="G26" s="94"/>
      <c r="H26" s="94"/>
      <c r="I26" s="92">
        <f aca="true" t="shared" si="3" ref="I26:N26">I24-I25</f>
        <v>60352</v>
      </c>
      <c r="J26" s="93">
        <f t="shared" si="3"/>
        <v>0.32799999999999996</v>
      </c>
      <c r="K26" s="92">
        <f t="shared" si="3"/>
        <v>96560</v>
      </c>
      <c r="L26" s="93">
        <f t="shared" si="3"/>
        <v>0.2839999999999999</v>
      </c>
      <c r="M26" s="92">
        <f t="shared" si="3"/>
        <v>249860</v>
      </c>
      <c r="N26" s="93">
        <f t="shared" si="3"/>
        <v>0.26</v>
      </c>
    </row>
    <row r="27" spans="1:14" ht="13.5" customHeight="1">
      <c r="A27" s="70"/>
      <c r="B27" s="95"/>
      <c r="C27" s="96"/>
      <c r="D27" s="97"/>
      <c r="E27" s="98"/>
      <c r="F27" s="98"/>
      <c r="G27" s="98"/>
      <c r="H27" s="98"/>
      <c r="I27" s="96"/>
      <c r="J27" s="97"/>
      <c r="K27" s="96"/>
      <c r="L27" s="97"/>
      <c r="M27" s="96"/>
      <c r="N27" s="97"/>
    </row>
    <row r="28" spans="2:14" ht="12.75" customHeight="1">
      <c r="B28" s="99" t="s">
        <v>22</v>
      </c>
      <c r="C28" s="100"/>
      <c r="D28" s="101"/>
      <c r="E28" s="102"/>
      <c r="F28" s="102"/>
      <c r="G28" s="102"/>
      <c r="H28" s="102"/>
      <c r="I28" s="100"/>
      <c r="J28" s="101"/>
      <c r="K28" s="100"/>
      <c r="L28" s="101"/>
      <c r="M28" s="100"/>
      <c r="N28" s="101"/>
    </row>
    <row r="29" spans="1:14" s="17" customFormat="1" ht="12.75" customHeight="1">
      <c r="A29" s="16"/>
      <c r="B29" s="17" t="s">
        <v>23</v>
      </c>
      <c r="C29" s="103">
        <f>C9</f>
        <v>75000</v>
      </c>
      <c r="D29" s="104"/>
      <c r="I29" s="103">
        <f>I9</f>
        <v>184000</v>
      </c>
      <c r="J29" s="104"/>
      <c r="K29" s="103">
        <f>K9</f>
        <v>340000</v>
      </c>
      <c r="L29" s="104"/>
      <c r="M29" s="103">
        <f>M9</f>
        <v>961000</v>
      </c>
      <c r="N29" s="101"/>
    </row>
    <row r="30" spans="1:14" s="17" customFormat="1" ht="12.75" customHeight="1">
      <c r="A30" s="16"/>
      <c r="B30" s="17" t="s">
        <v>24</v>
      </c>
      <c r="C30" s="103">
        <f>C9/C31</f>
        <v>37500</v>
      </c>
      <c r="D30" s="104"/>
      <c r="E30" s="105"/>
      <c r="F30" s="105"/>
      <c r="G30" s="105"/>
      <c r="H30" s="105"/>
      <c r="I30" s="103">
        <f>I9/I31</f>
        <v>51111.11111111111</v>
      </c>
      <c r="J30" s="104"/>
      <c r="K30" s="103">
        <f>K9/K31</f>
        <v>64150.943396226416</v>
      </c>
      <c r="L30" s="104"/>
      <c r="M30" s="103">
        <f>M9/M31</f>
        <v>90660.37735849057</v>
      </c>
      <c r="N30" s="101"/>
    </row>
    <row r="31" spans="1:14" s="17" customFormat="1" ht="12.75" customHeight="1">
      <c r="A31" s="16"/>
      <c r="B31" s="17" t="s">
        <v>25</v>
      </c>
      <c r="C31" s="106">
        <v>2</v>
      </c>
      <c r="D31" s="106"/>
      <c r="E31" s="106"/>
      <c r="F31" s="106"/>
      <c r="G31" s="106"/>
      <c r="H31" s="106"/>
      <c r="I31" s="106">
        <v>3.6</v>
      </c>
      <c r="J31" s="106"/>
      <c r="K31" s="106">
        <v>5.3</v>
      </c>
      <c r="L31" s="106"/>
      <c r="M31" s="106">
        <v>10.6</v>
      </c>
      <c r="N31" s="107"/>
    </row>
    <row r="32" spans="1:14" s="17" customFormat="1" ht="12.75" customHeight="1">
      <c r="A32" s="16"/>
      <c r="B32" s="17" t="s">
        <v>26</v>
      </c>
      <c r="C32" s="106">
        <v>1</v>
      </c>
      <c r="D32" s="106"/>
      <c r="E32" s="106"/>
      <c r="F32" s="106"/>
      <c r="G32" s="106"/>
      <c r="H32" s="106"/>
      <c r="I32" s="106">
        <v>1.1</v>
      </c>
      <c r="J32" s="106"/>
      <c r="K32" s="106">
        <v>1.1</v>
      </c>
      <c r="L32" s="106"/>
      <c r="M32" s="106">
        <v>2</v>
      </c>
      <c r="N32" s="107"/>
    </row>
    <row r="33" spans="1:14" s="17" customFormat="1" ht="12.75" customHeight="1">
      <c r="A33" s="16"/>
      <c r="B33" s="17" t="s">
        <v>27</v>
      </c>
      <c r="C33" s="103">
        <f>C13/(C31-C32)</f>
        <v>5625</v>
      </c>
      <c r="D33" s="104"/>
      <c r="I33" s="103">
        <f>I13/(I31-I32)</f>
        <v>9347.2</v>
      </c>
      <c r="J33" s="104"/>
      <c r="K33" s="103">
        <f>K13/(K31-K32)</f>
        <v>13600.000000000002</v>
      </c>
      <c r="L33" s="104"/>
      <c r="M33" s="103">
        <f>M13/(M31-M32)</f>
        <v>19555.232558139534</v>
      </c>
      <c r="N33" s="101"/>
    </row>
    <row r="34" spans="1:14" s="17" customFormat="1" ht="12.75" customHeight="1">
      <c r="A34" s="16"/>
      <c r="B34" s="17" t="s">
        <v>28</v>
      </c>
      <c r="C34" s="108">
        <v>23000</v>
      </c>
      <c r="D34" s="108"/>
      <c r="E34" s="108"/>
      <c r="F34" s="108"/>
      <c r="G34" s="108"/>
      <c r="H34" s="108"/>
      <c r="I34" s="108">
        <v>60000</v>
      </c>
      <c r="J34" s="108"/>
      <c r="K34" s="108">
        <v>97000</v>
      </c>
      <c r="L34" s="108"/>
      <c r="M34" s="108">
        <v>249000</v>
      </c>
      <c r="N34" s="109"/>
    </row>
    <row r="35" spans="1:14" s="17" customFormat="1" ht="12.75" customHeight="1">
      <c r="A35" s="16"/>
      <c r="B35" s="17" t="s">
        <v>29</v>
      </c>
      <c r="C35" s="108">
        <v>23000</v>
      </c>
      <c r="D35" s="108"/>
      <c r="E35" s="108"/>
      <c r="F35" s="108"/>
      <c r="G35" s="108"/>
      <c r="H35" s="108"/>
      <c r="I35" s="108">
        <v>54000</v>
      </c>
      <c r="J35" s="108"/>
      <c r="K35" s="108">
        <v>87000</v>
      </c>
      <c r="L35" s="108"/>
      <c r="M35" s="108">
        <v>124000</v>
      </c>
      <c r="N35" s="109"/>
    </row>
    <row r="36" spans="3:14" ht="12.75" customHeight="1">
      <c r="C36" s="110"/>
      <c r="D36" s="108"/>
      <c r="E36" s="110"/>
      <c r="F36" s="110"/>
      <c r="G36" s="110"/>
      <c r="H36" s="110"/>
      <c r="I36" s="110"/>
      <c r="J36" s="108"/>
      <c r="K36" s="110"/>
      <c r="L36" s="108"/>
      <c r="M36" s="110"/>
      <c r="N36" s="108"/>
    </row>
    <row r="37" spans="1:14" ht="12.75" customHeight="1">
      <c r="A37" s="145" t="s">
        <v>54</v>
      </c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</row>
    <row r="38" spans="1:14" ht="12.75" customHeight="1">
      <c r="A38" s="145"/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</row>
  </sheetData>
  <mergeCells count="7">
    <mergeCell ref="A37:N38"/>
    <mergeCell ref="C3:N3"/>
    <mergeCell ref="M1:N1"/>
    <mergeCell ref="C4:D4"/>
    <mergeCell ref="K4:L4"/>
    <mergeCell ref="M4:N4"/>
    <mergeCell ref="I4:J4"/>
  </mergeCells>
  <printOptions horizontalCentered="1"/>
  <pageMargins left="0.31496062992126" right="0.31496062992126" top="0.31496062992126" bottom="0.31496062992126" header="0.4921259845" footer="0.4921259845"/>
  <pageSetup horizontalDpi="300" verticalDpi="300" orientation="landscape" paperSize="9" scale="83" r:id="rId1"/>
  <headerFooter alignWithMargins="0">
    <oddFooter>&amp;LStand Februar 2011
© Copyright 2011 Deubner Verlag GmbH &amp;&amp; Co. KG, www.deubner-verlag.de&amp;R
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38"/>
  <sheetViews>
    <sheetView showGridLines="0" workbookViewId="0" topLeftCell="A1">
      <selection activeCell="B5" sqref="B5"/>
    </sheetView>
  </sheetViews>
  <sheetFormatPr defaultColWidth="10.57421875" defaultRowHeight="12.75" customHeight="1"/>
  <cols>
    <col min="1" max="1" width="3.7109375" style="15" customWidth="1"/>
    <col min="2" max="2" width="37.57421875" style="0" customWidth="1"/>
    <col min="3" max="3" width="13.7109375" style="18" customWidth="1"/>
    <col min="4" max="4" width="9.7109375" style="19" customWidth="1"/>
    <col min="5" max="8" width="0" style="0" hidden="1" customWidth="1"/>
    <col min="9" max="9" width="13.7109375" style="0" customWidth="1"/>
    <col min="10" max="10" width="10.57421875" style="19" customWidth="1"/>
    <col min="11" max="11" width="13.7109375" style="18" customWidth="1"/>
    <col min="12" max="12" width="9.7109375" style="19" customWidth="1"/>
    <col min="13" max="13" width="13.7109375" style="0" customWidth="1"/>
    <col min="14" max="14" width="9.7109375" style="19" customWidth="1"/>
    <col min="15" max="16384" width="9.140625" style="0" customWidth="1"/>
  </cols>
  <sheetData>
    <row r="1" spans="1:14" s="1" customFormat="1" ht="24" customHeight="1">
      <c r="A1" s="113"/>
      <c r="B1" s="42" t="s">
        <v>30</v>
      </c>
      <c r="C1" s="43"/>
      <c r="D1" s="44"/>
      <c r="E1" s="45"/>
      <c r="F1" s="45"/>
      <c r="G1" s="45"/>
      <c r="H1" s="45"/>
      <c r="I1" s="51" t="s">
        <v>43</v>
      </c>
      <c r="J1" s="46"/>
      <c r="K1" s="47"/>
      <c r="L1" s="47"/>
      <c r="M1" s="149" t="s">
        <v>53</v>
      </c>
      <c r="N1" s="149"/>
    </row>
    <row r="2" spans="1:14" ht="12.75" customHeight="1">
      <c r="A2" s="16"/>
      <c r="B2" s="17"/>
      <c r="C2" s="111"/>
      <c r="D2" s="104"/>
      <c r="E2" s="17"/>
      <c r="F2" s="17"/>
      <c r="G2" s="17"/>
      <c r="H2" s="17"/>
      <c r="I2" s="17"/>
      <c r="J2" s="104"/>
      <c r="K2" s="111"/>
      <c r="L2" s="104"/>
      <c r="M2" s="17"/>
      <c r="N2" s="104"/>
    </row>
    <row r="3" spans="1:14" s="2" customFormat="1" ht="12.75" customHeight="1">
      <c r="A3" s="53"/>
      <c r="B3" s="53"/>
      <c r="C3" s="146" t="s">
        <v>0</v>
      </c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8"/>
    </row>
    <row r="4" spans="1:14" s="3" customFormat="1" ht="12.75" customHeight="1">
      <c r="A4" s="54"/>
      <c r="B4" s="55"/>
      <c r="C4" s="150" t="s">
        <v>31</v>
      </c>
      <c r="D4" s="151"/>
      <c r="E4" s="56"/>
      <c r="F4" s="56"/>
      <c r="G4" s="56"/>
      <c r="H4" s="56"/>
      <c r="I4" s="152" t="s">
        <v>32</v>
      </c>
      <c r="J4" s="151"/>
      <c r="K4" s="150" t="s">
        <v>33</v>
      </c>
      <c r="L4" s="151"/>
      <c r="M4" s="152" t="s">
        <v>1</v>
      </c>
      <c r="N4" s="151"/>
    </row>
    <row r="5" spans="1:14" ht="12.75" customHeight="1">
      <c r="A5" s="57"/>
      <c r="B5" s="58" t="s">
        <v>2</v>
      </c>
      <c r="C5" s="59" t="s">
        <v>3</v>
      </c>
      <c r="D5" s="60" t="s">
        <v>4</v>
      </c>
      <c r="E5" s="61"/>
      <c r="F5" s="61"/>
      <c r="G5" s="61"/>
      <c r="H5" s="61"/>
      <c r="I5" s="59" t="s">
        <v>3</v>
      </c>
      <c r="J5" s="60" t="s">
        <v>4</v>
      </c>
      <c r="K5" s="62" t="s">
        <v>3</v>
      </c>
      <c r="L5" s="63" t="s">
        <v>4</v>
      </c>
      <c r="M5" s="59" t="s">
        <v>3</v>
      </c>
      <c r="N5" s="60" t="s">
        <v>4</v>
      </c>
    </row>
    <row r="6" spans="1:14" ht="12.75" customHeight="1">
      <c r="A6" s="64" t="s">
        <v>5</v>
      </c>
      <c r="B6" s="65" t="s">
        <v>34</v>
      </c>
      <c r="C6" s="66">
        <f>C9*D6</f>
        <v>66975</v>
      </c>
      <c r="D6" s="67">
        <v>0.893</v>
      </c>
      <c r="E6" s="68"/>
      <c r="F6" s="68"/>
      <c r="G6" s="68"/>
      <c r="H6" s="68"/>
      <c r="I6" s="66">
        <f>I9*J6</f>
        <v>157728</v>
      </c>
      <c r="J6" s="67">
        <v>0.848</v>
      </c>
      <c r="K6" s="66">
        <f>K9*L6</f>
        <v>281232</v>
      </c>
      <c r="L6" s="67">
        <v>0.837</v>
      </c>
      <c r="M6" s="66">
        <f>M9*N6</f>
        <v>929110</v>
      </c>
      <c r="N6" s="67">
        <v>0.91</v>
      </c>
    </row>
    <row r="7" spans="1:14" ht="12.75" customHeight="1">
      <c r="A7" s="64" t="s">
        <v>6</v>
      </c>
      <c r="B7" s="69" t="s">
        <v>35</v>
      </c>
      <c r="C7" s="66">
        <f>C9*D7</f>
        <v>7050</v>
      </c>
      <c r="D7" s="67">
        <v>0.094</v>
      </c>
      <c r="E7" s="68"/>
      <c r="F7" s="68"/>
      <c r="G7" s="68"/>
      <c r="H7" s="68"/>
      <c r="I7" s="66">
        <f>I9*J7</f>
        <v>27156</v>
      </c>
      <c r="J7" s="67">
        <v>0.146</v>
      </c>
      <c r="K7" s="66">
        <f>K9*L7</f>
        <v>52752</v>
      </c>
      <c r="L7" s="67">
        <v>0.157</v>
      </c>
      <c r="M7" s="66">
        <f>M9*N7</f>
        <v>89848</v>
      </c>
      <c r="N7" s="67">
        <v>0.088</v>
      </c>
    </row>
    <row r="8" spans="1:14" ht="12.75" customHeight="1">
      <c r="A8" s="64">
        <v>3</v>
      </c>
      <c r="B8" s="69" t="s">
        <v>36</v>
      </c>
      <c r="C8" s="66">
        <f>C9*D8</f>
        <v>975</v>
      </c>
      <c r="D8" s="67">
        <v>0.013</v>
      </c>
      <c r="E8" s="68"/>
      <c r="F8" s="68"/>
      <c r="G8" s="68"/>
      <c r="H8" s="68"/>
      <c r="I8" s="66">
        <f>I9*J8</f>
        <v>1116</v>
      </c>
      <c r="J8" s="67">
        <v>0.006</v>
      </c>
      <c r="K8" s="66">
        <f>K9*L8</f>
        <v>2016</v>
      </c>
      <c r="L8" s="67">
        <v>0.006</v>
      </c>
      <c r="M8" s="66">
        <f>M9*N8</f>
        <v>2042</v>
      </c>
      <c r="N8" s="67">
        <v>0.002</v>
      </c>
    </row>
    <row r="9" spans="1:14" ht="12.75" customHeight="1" thickBot="1">
      <c r="A9" s="70">
        <v>4</v>
      </c>
      <c r="B9" s="71" t="s">
        <v>7</v>
      </c>
      <c r="C9" s="72">
        <v>75000</v>
      </c>
      <c r="D9" s="73">
        <v>1</v>
      </c>
      <c r="E9" s="68"/>
      <c r="F9" s="68"/>
      <c r="G9" s="68"/>
      <c r="H9" s="68"/>
      <c r="I9" s="72">
        <v>186000</v>
      </c>
      <c r="J9" s="73">
        <v>1</v>
      </c>
      <c r="K9" s="72">
        <v>336000</v>
      </c>
      <c r="L9" s="73">
        <v>1</v>
      </c>
      <c r="M9" s="72">
        <v>1021000</v>
      </c>
      <c r="N9" s="73">
        <v>1</v>
      </c>
    </row>
    <row r="10" spans="1:14" ht="12.75" customHeight="1">
      <c r="A10" s="64">
        <v>5</v>
      </c>
      <c r="B10" s="74" t="s">
        <v>8</v>
      </c>
      <c r="C10" s="75">
        <f>C9*D10</f>
        <v>4575</v>
      </c>
      <c r="D10" s="76">
        <v>0.061</v>
      </c>
      <c r="E10" s="68"/>
      <c r="F10" s="68"/>
      <c r="G10" s="68"/>
      <c r="H10" s="68"/>
      <c r="I10" s="75">
        <f>I9*J10</f>
        <v>19530</v>
      </c>
      <c r="J10" s="76">
        <v>0.105</v>
      </c>
      <c r="K10" s="75">
        <f>K9*L10</f>
        <v>45360</v>
      </c>
      <c r="L10" s="76">
        <v>0.135</v>
      </c>
      <c r="M10" s="75">
        <f>M9*N10</f>
        <v>141919</v>
      </c>
      <c r="N10" s="76">
        <v>0.139</v>
      </c>
    </row>
    <row r="11" spans="1:14" ht="12.75" customHeight="1">
      <c r="A11" s="64">
        <v>6</v>
      </c>
      <c r="B11" s="74" t="s">
        <v>9</v>
      </c>
      <c r="C11" s="77">
        <f>C9*D11</f>
        <v>975</v>
      </c>
      <c r="D11" s="76">
        <v>0.013</v>
      </c>
      <c r="E11" s="68"/>
      <c r="F11" s="68"/>
      <c r="G11" s="68"/>
      <c r="H11" s="68"/>
      <c r="I11" s="77">
        <f>I9*J11</f>
        <v>4464</v>
      </c>
      <c r="J11" s="76">
        <v>0.024</v>
      </c>
      <c r="K11" s="77">
        <f>K9*L11</f>
        <v>10416</v>
      </c>
      <c r="L11" s="76">
        <v>0.031</v>
      </c>
      <c r="M11" s="77">
        <f>M9*N11</f>
        <v>30630</v>
      </c>
      <c r="N11" s="76">
        <v>0.03</v>
      </c>
    </row>
    <row r="12" spans="1:14" ht="12.75" customHeight="1">
      <c r="A12" s="64">
        <v>7</v>
      </c>
      <c r="B12" s="74" t="s">
        <v>10</v>
      </c>
      <c r="C12" s="77">
        <f>C9*D12</f>
        <v>75</v>
      </c>
      <c r="D12" s="76">
        <v>0.001</v>
      </c>
      <c r="E12" s="68"/>
      <c r="F12" s="68"/>
      <c r="G12" s="68"/>
      <c r="H12" s="68"/>
      <c r="I12" s="77">
        <f>I9*J12</f>
        <v>372</v>
      </c>
      <c r="J12" s="76">
        <v>0.002</v>
      </c>
      <c r="K12" s="77">
        <f>K9*L12</f>
        <v>336</v>
      </c>
      <c r="L12" s="76">
        <v>0.001</v>
      </c>
      <c r="M12" s="77">
        <f>M9*N12</f>
        <v>2042</v>
      </c>
      <c r="N12" s="76">
        <v>0.002</v>
      </c>
    </row>
    <row r="13" spans="1:14" s="1" customFormat="1" ht="12" customHeight="1">
      <c r="A13" s="78">
        <v>8</v>
      </c>
      <c r="B13" s="79" t="s">
        <v>11</v>
      </c>
      <c r="C13" s="80">
        <f>SUM(C10:C12)</f>
        <v>5625</v>
      </c>
      <c r="D13" s="81">
        <f>SUM(D10:D12)</f>
        <v>0.075</v>
      </c>
      <c r="E13" s="82"/>
      <c r="F13" s="82"/>
      <c r="G13" s="82"/>
      <c r="H13" s="82"/>
      <c r="I13" s="80">
        <f aca="true" t="shared" si="0" ref="I13:N13">SUM(I10:I12)</f>
        <v>24366</v>
      </c>
      <c r="J13" s="81">
        <f t="shared" si="0"/>
        <v>0.131</v>
      </c>
      <c r="K13" s="80">
        <f t="shared" si="0"/>
        <v>56112</v>
      </c>
      <c r="L13" s="81">
        <f t="shared" si="0"/>
        <v>0.167</v>
      </c>
      <c r="M13" s="80">
        <f t="shared" si="0"/>
        <v>174591</v>
      </c>
      <c r="N13" s="81">
        <f t="shared" si="0"/>
        <v>0.171</v>
      </c>
    </row>
    <row r="14" spans="1:14" s="23" customFormat="1" ht="12.75" customHeight="1">
      <c r="A14" s="21">
        <v>9</v>
      </c>
      <c r="B14" s="83" t="s">
        <v>37</v>
      </c>
      <c r="C14" s="24">
        <f>C9*D14</f>
        <v>23475</v>
      </c>
      <c r="D14" s="8">
        <v>0.313</v>
      </c>
      <c r="E14" s="22"/>
      <c r="F14" s="22"/>
      <c r="G14" s="22"/>
      <c r="H14" s="22"/>
      <c r="I14" s="24">
        <f>I9*J14</f>
        <v>57474</v>
      </c>
      <c r="J14" s="8">
        <v>0.309</v>
      </c>
      <c r="K14" s="24">
        <f>K9*L14</f>
        <v>114576.00000000001</v>
      </c>
      <c r="L14" s="8">
        <v>0.341</v>
      </c>
      <c r="M14" s="24">
        <f>M9*N14</f>
        <v>456387</v>
      </c>
      <c r="N14" s="8">
        <v>0.447</v>
      </c>
    </row>
    <row r="15" spans="1:14" s="10" customFormat="1" ht="12.75" customHeight="1">
      <c r="A15" s="84" t="s">
        <v>38</v>
      </c>
      <c r="B15" s="85" t="s">
        <v>12</v>
      </c>
      <c r="C15" s="7">
        <f>C9*D15</f>
        <v>450</v>
      </c>
      <c r="D15" s="8">
        <v>0.006</v>
      </c>
      <c r="E15" s="9"/>
      <c r="F15" s="9"/>
      <c r="G15" s="9"/>
      <c r="H15" s="9"/>
      <c r="I15" s="7">
        <f>I9*J15</f>
        <v>2045.9999999999998</v>
      </c>
      <c r="J15" s="8">
        <v>0.011</v>
      </c>
      <c r="K15" s="7">
        <f>K9*L15</f>
        <v>3696</v>
      </c>
      <c r="L15" s="8">
        <v>0.011</v>
      </c>
      <c r="M15" s="7">
        <f>M9*N15</f>
        <v>7147</v>
      </c>
      <c r="N15" s="8">
        <v>0.007</v>
      </c>
    </row>
    <row r="16" spans="1:15" s="1" customFormat="1" ht="12.75" customHeight="1">
      <c r="A16" s="86">
        <v>11</v>
      </c>
      <c r="B16" s="87" t="s">
        <v>13</v>
      </c>
      <c r="C16" s="4">
        <f>C9*D16</f>
        <v>5175</v>
      </c>
      <c r="D16" s="6">
        <v>0.069</v>
      </c>
      <c r="E16" s="20"/>
      <c r="F16" s="20"/>
      <c r="G16" s="20"/>
      <c r="H16" s="20"/>
      <c r="I16" s="4">
        <f>I9*J16</f>
        <v>7997.999999999999</v>
      </c>
      <c r="J16" s="6">
        <v>0.043</v>
      </c>
      <c r="K16" s="4">
        <f>K9*L16</f>
        <v>12095.999999999998</v>
      </c>
      <c r="L16" s="6">
        <v>0.036</v>
      </c>
      <c r="M16" s="4">
        <f>M9*N16</f>
        <v>22462</v>
      </c>
      <c r="N16" s="6">
        <v>0.022</v>
      </c>
      <c r="O16" s="27"/>
    </row>
    <row r="17" spans="1:14" s="1" customFormat="1" ht="12.75" customHeight="1">
      <c r="A17" s="88" t="s">
        <v>39</v>
      </c>
      <c r="B17" s="89" t="s">
        <v>15</v>
      </c>
      <c r="C17" s="11">
        <f>C9*D17</f>
        <v>1200</v>
      </c>
      <c r="D17" s="12">
        <v>0.016</v>
      </c>
      <c r="E17" s="20"/>
      <c r="F17" s="20"/>
      <c r="G17" s="20"/>
      <c r="H17" s="20"/>
      <c r="I17" s="11">
        <f>I9*J17</f>
        <v>2045.9999999999998</v>
      </c>
      <c r="J17" s="12">
        <v>0.011</v>
      </c>
      <c r="K17" s="11">
        <f>K9*L17</f>
        <v>2352</v>
      </c>
      <c r="L17" s="12">
        <v>0.007</v>
      </c>
      <c r="M17" s="11">
        <f>M9*N17</f>
        <v>6126</v>
      </c>
      <c r="N17" s="12">
        <v>0.006</v>
      </c>
    </row>
    <row r="18" spans="1:14" s="1" customFormat="1" ht="12.75" customHeight="1">
      <c r="A18" s="88" t="s">
        <v>14</v>
      </c>
      <c r="B18" s="85" t="s">
        <v>16</v>
      </c>
      <c r="C18" s="11">
        <f>C9*D18</f>
        <v>1425</v>
      </c>
      <c r="D18" s="12">
        <v>0.019</v>
      </c>
      <c r="E18" s="20"/>
      <c r="F18" s="20"/>
      <c r="G18" s="20"/>
      <c r="H18" s="20"/>
      <c r="I18" s="11">
        <f>I9*J18</f>
        <v>2045.9999999999998</v>
      </c>
      <c r="J18" s="12">
        <v>0.011</v>
      </c>
      <c r="K18" s="11">
        <f>K9*L18</f>
        <v>2688</v>
      </c>
      <c r="L18" s="12">
        <v>0.008</v>
      </c>
      <c r="M18" s="11">
        <f>M9*N18</f>
        <v>7147</v>
      </c>
      <c r="N18" s="12">
        <v>0.007</v>
      </c>
    </row>
    <row r="19" spans="1:14" s="1" customFormat="1" ht="12.75" customHeight="1">
      <c r="A19" s="88">
        <v>14</v>
      </c>
      <c r="B19" s="89" t="s">
        <v>17</v>
      </c>
      <c r="C19" s="11">
        <f>C9*D19</f>
        <v>3525</v>
      </c>
      <c r="D19" s="12">
        <v>0.047</v>
      </c>
      <c r="E19" s="20"/>
      <c r="F19" s="20"/>
      <c r="G19" s="20"/>
      <c r="H19" s="20"/>
      <c r="I19" s="11">
        <f>I9*J19</f>
        <v>6695.999999999999</v>
      </c>
      <c r="J19" s="12">
        <v>0.036</v>
      </c>
      <c r="K19" s="11">
        <f>K9*L19</f>
        <v>10416</v>
      </c>
      <c r="L19" s="12">
        <v>0.031</v>
      </c>
      <c r="M19" s="11">
        <f>M9*N19</f>
        <v>25525</v>
      </c>
      <c r="N19" s="12">
        <v>0.025</v>
      </c>
    </row>
    <row r="20" spans="1:14" s="1" customFormat="1" ht="12.75" customHeight="1">
      <c r="A20" s="88">
        <v>15</v>
      </c>
      <c r="B20" s="89" t="s">
        <v>18</v>
      </c>
      <c r="C20" s="11">
        <f>C9*D20</f>
        <v>1575</v>
      </c>
      <c r="D20" s="12">
        <v>0.021</v>
      </c>
      <c r="E20" s="20"/>
      <c r="F20" s="20"/>
      <c r="G20" s="20"/>
      <c r="H20" s="20"/>
      <c r="I20" s="11">
        <f>I9*J20</f>
        <v>4278</v>
      </c>
      <c r="J20" s="12">
        <v>0.023</v>
      </c>
      <c r="K20" s="11">
        <f>K9*L20</f>
        <v>8400</v>
      </c>
      <c r="L20" s="12">
        <v>0.025</v>
      </c>
      <c r="M20" s="11">
        <f>M9*N20</f>
        <v>23483</v>
      </c>
      <c r="N20" s="12">
        <v>0.023</v>
      </c>
    </row>
    <row r="21" spans="1:14" s="1" customFormat="1" ht="12.75" customHeight="1">
      <c r="A21" s="88">
        <v>16</v>
      </c>
      <c r="B21" s="89" t="s">
        <v>19</v>
      </c>
      <c r="C21" s="11">
        <f>C9*D21</f>
        <v>150</v>
      </c>
      <c r="D21" s="12">
        <v>0.002</v>
      </c>
      <c r="E21" s="20"/>
      <c r="F21" s="20"/>
      <c r="G21" s="20"/>
      <c r="H21" s="20"/>
      <c r="I21" s="11">
        <f>I9*J21</f>
        <v>744</v>
      </c>
      <c r="J21" s="12">
        <v>0.004</v>
      </c>
      <c r="K21" s="11">
        <f>K9*L21</f>
        <v>672</v>
      </c>
      <c r="L21" s="12">
        <v>0.002</v>
      </c>
      <c r="M21" s="11">
        <f>M9*N21</f>
        <v>2042</v>
      </c>
      <c r="N21" s="12">
        <v>0.002</v>
      </c>
    </row>
    <row r="22" spans="1:14" s="1" customFormat="1" ht="12.75" customHeight="1">
      <c r="A22" s="88">
        <v>17</v>
      </c>
      <c r="B22" s="89" t="s">
        <v>20</v>
      </c>
      <c r="C22" s="13">
        <f>C9*D22</f>
        <v>8325</v>
      </c>
      <c r="D22" s="12">
        <v>0.111</v>
      </c>
      <c r="E22" s="5"/>
      <c r="F22" s="5"/>
      <c r="G22" s="5"/>
      <c r="H22" s="5"/>
      <c r="I22" s="13">
        <f>I9*J22</f>
        <v>17112</v>
      </c>
      <c r="J22" s="12">
        <v>0.092</v>
      </c>
      <c r="K22" s="13">
        <f>K9*L22</f>
        <v>31584</v>
      </c>
      <c r="L22" s="12">
        <v>0.094</v>
      </c>
      <c r="M22" s="13">
        <f>M9*N22</f>
        <v>99037</v>
      </c>
      <c r="N22" s="12">
        <v>0.097</v>
      </c>
    </row>
    <row r="23" spans="1:14" s="1" customFormat="1" ht="12.75" customHeight="1">
      <c r="A23" s="78">
        <v>18</v>
      </c>
      <c r="B23" s="79" t="s">
        <v>40</v>
      </c>
      <c r="C23" s="90">
        <f>SUM(C13:C22)</f>
        <v>50925</v>
      </c>
      <c r="D23" s="81">
        <f>SUM(D13:D22)</f>
        <v>0.679</v>
      </c>
      <c r="E23" s="82"/>
      <c r="F23" s="82"/>
      <c r="G23" s="82"/>
      <c r="H23" s="82"/>
      <c r="I23" s="90">
        <f aca="true" t="shared" si="1" ref="I23:N23">SUM(I13:I22)</f>
        <v>124806</v>
      </c>
      <c r="J23" s="81">
        <f t="shared" si="1"/>
        <v>0.671</v>
      </c>
      <c r="K23" s="90">
        <f t="shared" si="1"/>
        <v>242592</v>
      </c>
      <c r="L23" s="81">
        <f t="shared" si="1"/>
        <v>0.7220000000000001</v>
      </c>
      <c r="M23" s="90">
        <f t="shared" si="1"/>
        <v>823947</v>
      </c>
      <c r="N23" s="81">
        <f t="shared" si="1"/>
        <v>0.807</v>
      </c>
    </row>
    <row r="24" spans="1:14" s="1" customFormat="1" ht="12.75" customHeight="1">
      <c r="A24" s="78">
        <v>19</v>
      </c>
      <c r="B24" s="79" t="s">
        <v>41</v>
      </c>
      <c r="C24" s="90">
        <f>C9-C23</f>
        <v>24075</v>
      </c>
      <c r="D24" s="81">
        <f>D9-D23</f>
        <v>0.32099999999999995</v>
      </c>
      <c r="E24" s="82"/>
      <c r="F24" s="82"/>
      <c r="G24" s="82"/>
      <c r="H24" s="82"/>
      <c r="I24" s="90">
        <f aca="true" t="shared" si="2" ref="I24:N24">I9-I23</f>
        <v>61194</v>
      </c>
      <c r="J24" s="81">
        <f t="shared" si="2"/>
        <v>0.32899999999999996</v>
      </c>
      <c r="K24" s="90">
        <f t="shared" si="2"/>
        <v>93408</v>
      </c>
      <c r="L24" s="81">
        <f t="shared" si="2"/>
        <v>0.2779999999999999</v>
      </c>
      <c r="M24" s="90">
        <f t="shared" si="2"/>
        <v>197053</v>
      </c>
      <c r="N24" s="81">
        <f t="shared" si="2"/>
        <v>0.19299999999999995</v>
      </c>
    </row>
    <row r="25" spans="1:14" s="1" customFormat="1" ht="12.75" customHeight="1">
      <c r="A25" s="78">
        <v>20</v>
      </c>
      <c r="B25" s="14" t="s">
        <v>21</v>
      </c>
      <c r="C25" s="90">
        <f>C9*D25</f>
        <v>600</v>
      </c>
      <c r="D25" s="81">
        <v>0.008</v>
      </c>
      <c r="E25" s="82"/>
      <c r="F25" s="82"/>
      <c r="G25" s="82"/>
      <c r="H25" s="82"/>
      <c r="I25" s="90">
        <f>I9*J25</f>
        <v>2045.9999999999998</v>
      </c>
      <c r="J25" s="81">
        <v>0.011</v>
      </c>
      <c r="K25" s="90">
        <f>K9*L25</f>
        <v>2352</v>
      </c>
      <c r="L25" s="81">
        <v>0.007</v>
      </c>
      <c r="M25" s="90">
        <f>M9*N25</f>
        <v>5105</v>
      </c>
      <c r="N25" s="81">
        <v>0.005</v>
      </c>
    </row>
    <row r="26" spans="1:14" ht="13.5" customHeight="1">
      <c r="A26" s="70">
        <v>21</v>
      </c>
      <c r="B26" s="91" t="s">
        <v>42</v>
      </c>
      <c r="C26" s="92">
        <f>C24-C25</f>
        <v>23475</v>
      </c>
      <c r="D26" s="93">
        <f>D24-D25</f>
        <v>0.31299999999999994</v>
      </c>
      <c r="E26" s="94"/>
      <c r="F26" s="94"/>
      <c r="G26" s="94"/>
      <c r="H26" s="94"/>
      <c r="I26" s="92">
        <f aca="true" t="shared" si="3" ref="I26:N26">I24-I25</f>
        <v>59148</v>
      </c>
      <c r="J26" s="93">
        <f t="shared" si="3"/>
        <v>0.31799999999999995</v>
      </c>
      <c r="K26" s="92">
        <f t="shared" si="3"/>
        <v>91056</v>
      </c>
      <c r="L26" s="93">
        <f t="shared" si="3"/>
        <v>0.2709999999999999</v>
      </c>
      <c r="M26" s="92">
        <f t="shared" si="3"/>
        <v>191948</v>
      </c>
      <c r="N26" s="93">
        <f t="shared" si="3"/>
        <v>0.18799999999999994</v>
      </c>
    </row>
    <row r="27" spans="1:14" ht="13.5" customHeight="1">
      <c r="A27" s="70"/>
      <c r="B27" s="95"/>
      <c r="C27" s="96"/>
      <c r="D27" s="97"/>
      <c r="E27" s="98"/>
      <c r="F27" s="98"/>
      <c r="G27" s="98"/>
      <c r="H27" s="98"/>
      <c r="I27" s="96"/>
      <c r="J27" s="97"/>
      <c r="K27" s="96"/>
      <c r="L27" s="97"/>
      <c r="M27" s="96"/>
      <c r="N27" s="97"/>
    </row>
    <row r="28" spans="1:14" ht="12.75" customHeight="1">
      <c r="A28" s="16"/>
      <c r="B28" s="99" t="s">
        <v>22</v>
      </c>
      <c r="C28" s="100"/>
      <c r="D28" s="101"/>
      <c r="E28" s="102"/>
      <c r="F28" s="102"/>
      <c r="G28" s="102"/>
      <c r="H28" s="102"/>
      <c r="I28" s="100"/>
      <c r="J28" s="101"/>
      <c r="K28" s="100"/>
      <c r="L28" s="101"/>
      <c r="M28" s="100"/>
      <c r="N28" s="101"/>
    </row>
    <row r="29" spans="1:14" s="17" customFormat="1" ht="12.75" customHeight="1">
      <c r="A29" s="16"/>
      <c r="B29" s="17" t="s">
        <v>23</v>
      </c>
      <c r="C29" s="103">
        <f>C9</f>
        <v>75000</v>
      </c>
      <c r="D29" s="104"/>
      <c r="I29" s="103">
        <f>I9</f>
        <v>186000</v>
      </c>
      <c r="J29" s="104"/>
      <c r="K29" s="103">
        <f>K9</f>
        <v>336000</v>
      </c>
      <c r="L29" s="104"/>
      <c r="M29" s="103">
        <f>M9</f>
        <v>1021000</v>
      </c>
      <c r="N29" s="104"/>
    </row>
    <row r="30" spans="1:14" s="17" customFormat="1" ht="12.75" customHeight="1">
      <c r="A30" s="16"/>
      <c r="B30" s="17" t="s">
        <v>24</v>
      </c>
      <c r="C30" s="103">
        <f>C9/C31</f>
        <v>37500</v>
      </c>
      <c r="D30" s="104"/>
      <c r="E30" s="105"/>
      <c r="F30" s="105"/>
      <c r="G30" s="105"/>
      <c r="H30" s="105"/>
      <c r="I30" s="103">
        <f>I9/I31</f>
        <v>53142.857142857145</v>
      </c>
      <c r="J30" s="104"/>
      <c r="K30" s="103">
        <f>K9/K31</f>
        <v>65882.35294117648</v>
      </c>
      <c r="L30" s="104"/>
      <c r="M30" s="103">
        <f>M9/M31</f>
        <v>107473.68421052632</v>
      </c>
      <c r="N30" s="104"/>
    </row>
    <row r="31" spans="1:14" s="17" customFormat="1" ht="12.75" customHeight="1">
      <c r="A31" s="16"/>
      <c r="B31" s="17" t="s">
        <v>25</v>
      </c>
      <c r="C31" s="106">
        <v>2</v>
      </c>
      <c r="D31" s="106"/>
      <c r="E31" s="106"/>
      <c r="F31" s="106"/>
      <c r="G31" s="106"/>
      <c r="H31" s="106"/>
      <c r="I31" s="106">
        <v>3.5</v>
      </c>
      <c r="J31" s="106"/>
      <c r="K31" s="106">
        <v>5.1</v>
      </c>
      <c r="L31" s="106"/>
      <c r="M31" s="106">
        <v>9.5</v>
      </c>
      <c r="N31" s="106"/>
    </row>
    <row r="32" spans="1:14" s="17" customFormat="1" ht="12.75" customHeight="1">
      <c r="A32" s="16"/>
      <c r="B32" s="17" t="s">
        <v>26</v>
      </c>
      <c r="C32" s="106">
        <v>1</v>
      </c>
      <c r="D32" s="106"/>
      <c r="E32" s="106"/>
      <c r="F32" s="106"/>
      <c r="G32" s="106"/>
      <c r="H32" s="106"/>
      <c r="I32" s="106">
        <v>1</v>
      </c>
      <c r="J32" s="106"/>
      <c r="K32" s="106">
        <v>1</v>
      </c>
      <c r="L32" s="106"/>
      <c r="M32" s="106">
        <v>1</v>
      </c>
      <c r="N32" s="106"/>
    </row>
    <row r="33" spans="1:14" s="17" customFormat="1" ht="12.75" customHeight="1">
      <c r="A33" s="16"/>
      <c r="B33" s="17" t="s">
        <v>27</v>
      </c>
      <c r="C33" s="103">
        <f>C13/(C31-C32)</f>
        <v>5625</v>
      </c>
      <c r="D33" s="104"/>
      <c r="I33" s="103">
        <f>I13/(I31-I32)</f>
        <v>9746.4</v>
      </c>
      <c r="J33" s="104"/>
      <c r="K33" s="103">
        <f>K13/(K31-K32)</f>
        <v>13685.853658536587</v>
      </c>
      <c r="L33" s="104"/>
      <c r="M33" s="103">
        <f>M13/(M31-M32)</f>
        <v>20540.117647058825</v>
      </c>
      <c r="N33" s="104"/>
    </row>
    <row r="34" spans="1:14" s="17" customFormat="1" ht="12.75" customHeight="1">
      <c r="A34" s="16"/>
      <c r="B34" s="17" t="s">
        <v>28</v>
      </c>
      <c r="C34" s="108">
        <v>23000</v>
      </c>
      <c r="D34" s="108"/>
      <c r="E34" s="108"/>
      <c r="F34" s="108"/>
      <c r="G34" s="108"/>
      <c r="H34" s="108"/>
      <c r="I34" s="108">
        <v>59000</v>
      </c>
      <c r="J34" s="108"/>
      <c r="K34" s="108">
        <v>91000</v>
      </c>
      <c r="L34" s="108"/>
      <c r="M34" s="108">
        <v>193000</v>
      </c>
      <c r="N34" s="108"/>
    </row>
    <row r="35" spans="1:14" s="17" customFormat="1" ht="12.75" customHeight="1">
      <c r="A35" s="16"/>
      <c r="B35" s="17" t="s">
        <v>29</v>
      </c>
      <c r="C35" s="108">
        <v>23000</v>
      </c>
      <c r="D35" s="108"/>
      <c r="E35" s="108"/>
      <c r="F35" s="108"/>
      <c r="G35" s="108"/>
      <c r="H35" s="108"/>
      <c r="I35" s="108">
        <v>59000</v>
      </c>
      <c r="J35" s="108"/>
      <c r="K35" s="108">
        <v>91000</v>
      </c>
      <c r="L35" s="108"/>
      <c r="M35" s="108">
        <v>193000</v>
      </c>
      <c r="N35" s="108"/>
    </row>
    <row r="36" spans="1:14" ht="12.75" customHeight="1">
      <c r="A36" s="16"/>
      <c r="B36" s="17"/>
      <c r="C36" s="110"/>
      <c r="D36" s="108"/>
      <c r="E36" s="110"/>
      <c r="F36" s="110"/>
      <c r="G36" s="110"/>
      <c r="H36" s="110"/>
      <c r="I36" s="110"/>
      <c r="J36" s="108"/>
      <c r="K36" s="110"/>
      <c r="L36" s="108"/>
      <c r="M36" s="110"/>
      <c r="N36" s="108"/>
    </row>
    <row r="37" spans="1:14" ht="12.75" customHeight="1">
      <c r="A37" s="145" t="s">
        <v>54</v>
      </c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</row>
    <row r="38" spans="1:14" ht="12.75" customHeight="1">
      <c r="A38" s="145"/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</row>
  </sheetData>
  <mergeCells count="7">
    <mergeCell ref="A37:N38"/>
    <mergeCell ref="C3:N3"/>
    <mergeCell ref="M1:N1"/>
    <mergeCell ref="C4:D4"/>
    <mergeCell ref="K4:L4"/>
    <mergeCell ref="M4:N4"/>
    <mergeCell ref="I4:J4"/>
  </mergeCells>
  <printOptions horizontalCentered="1"/>
  <pageMargins left="0.31496062992126" right="0.31496062992126" top="0.31496062992126" bottom="0.31496062992126" header="0.4921259845" footer="0.4921259845"/>
  <pageSetup horizontalDpi="300" verticalDpi="300" orientation="landscape" paperSize="9" scale="83" r:id="rId1"/>
  <headerFooter alignWithMargins="0">
    <oddFooter>&amp;LStand Februar 2011
© Copyright 2011 Deubner Verlag GmbH &amp;&amp; Co. KG, www.deubner-verlag.de&amp;R
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38"/>
  <sheetViews>
    <sheetView showGridLines="0" workbookViewId="0" topLeftCell="A1">
      <selection activeCell="B5" sqref="B5"/>
    </sheetView>
  </sheetViews>
  <sheetFormatPr defaultColWidth="10.57421875" defaultRowHeight="12.75" customHeight="1"/>
  <cols>
    <col min="1" max="1" width="3.7109375" style="16" customWidth="1"/>
    <col min="2" max="2" width="37.57421875" style="17" customWidth="1"/>
    <col min="3" max="3" width="13.7109375" style="111" customWidth="1"/>
    <col min="4" max="4" width="9.7109375" style="104" customWidth="1"/>
    <col min="5" max="8" width="0" style="17" hidden="1" customWidth="1"/>
    <col min="9" max="9" width="13.7109375" style="17" customWidth="1"/>
    <col min="10" max="10" width="10.57421875" style="104" customWidth="1"/>
    <col min="11" max="11" width="13.7109375" style="111" customWidth="1"/>
    <col min="12" max="12" width="9.7109375" style="104" customWidth="1"/>
    <col min="13" max="13" width="13.7109375" style="17" customWidth="1"/>
    <col min="14" max="14" width="9.7109375" style="104" customWidth="1"/>
    <col min="15" max="15" width="9.140625" style="17" customWidth="1"/>
    <col min="16" max="16384" width="9.140625" style="0" customWidth="1"/>
  </cols>
  <sheetData>
    <row r="1" spans="1:15" s="1" customFormat="1" ht="24" customHeight="1">
      <c r="A1" s="113"/>
      <c r="B1" s="42" t="s">
        <v>30</v>
      </c>
      <c r="C1" s="43"/>
      <c r="D1" s="50"/>
      <c r="E1" s="49"/>
      <c r="F1" s="49"/>
      <c r="G1" s="49"/>
      <c r="H1" s="49"/>
      <c r="I1" s="51" t="s">
        <v>44</v>
      </c>
      <c r="J1" s="50"/>
      <c r="K1" s="47"/>
      <c r="L1" s="47"/>
      <c r="M1" s="149" t="s">
        <v>53</v>
      </c>
      <c r="N1" s="149"/>
      <c r="O1" s="114"/>
    </row>
    <row r="3" spans="1:15" s="2" customFormat="1" ht="12.75" customHeight="1">
      <c r="A3" s="53"/>
      <c r="B3" s="53"/>
      <c r="C3" s="146" t="s">
        <v>0</v>
      </c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8"/>
      <c r="O3" s="53"/>
    </row>
    <row r="4" spans="1:15" s="3" customFormat="1" ht="12.75" customHeight="1">
      <c r="A4" s="54"/>
      <c r="B4" s="55"/>
      <c r="C4" s="150" t="s">
        <v>31</v>
      </c>
      <c r="D4" s="151"/>
      <c r="E4" s="56"/>
      <c r="F4" s="56"/>
      <c r="G4" s="56"/>
      <c r="H4" s="56"/>
      <c r="I4" s="152" t="s">
        <v>32</v>
      </c>
      <c r="J4" s="151"/>
      <c r="K4" s="150" t="s">
        <v>33</v>
      </c>
      <c r="L4" s="151"/>
      <c r="M4" s="152" t="s">
        <v>1</v>
      </c>
      <c r="N4" s="151"/>
      <c r="O4" s="68"/>
    </row>
    <row r="5" spans="1:14" ht="12.75" customHeight="1">
      <c r="A5" s="57"/>
      <c r="B5" s="58" t="s">
        <v>2</v>
      </c>
      <c r="C5" s="59" t="s">
        <v>3</v>
      </c>
      <c r="D5" s="60" t="s">
        <v>4</v>
      </c>
      <c r="E5" s="61"/>
      <c r="F5" s="61"/>
      <c r="G5" s="61"/>
      <c r="H5" s="61"/>
      <c r="I5" s="59" t="s">
        <v>3</v>
      </c>
      <c r="J5" s="60" t="s">
        <v>4</v>
      </c>
      <c r="K5" s="62" t="s">
        <v>3</v>
      </c>
      <c r="L5" s="63" t="s">
        <v>4</v>
      </c>
      <c r="M5" s="59" t="s">
        <v>3</v>
      </c>
      <c r="N5" s="60" t="s">
        <v>4</v>
      </c>
    </row>
    <row r="6" spans="1:14" ht="12.75" customHeight="1">
      <c r="A6" s="64" t="s">
        <v>5</v>
      </c>
      <c r="B6" s="65" t="s">
        <v>34</v>
      </c>
      <c r="C6" s="66">
        <f>C9*D6</f>
        <v>60970</v>
      </c>
      <c r="D6" s="67">
        <v>0.871</v>
      </c>
      <c r="E6" s="68"/>
      <c r="F6" s="68"/>
      <c r="G6" s="68"/>
      <c r="H6" s="68"/>
      <c r="I6" s="66">
        <f>I9*J6</f>
        <v>157860</v>
      </c>
      <c r="J6" s="67">
        <v>0.877</v>
      </c>
      <c r="K6" s="66">
        <f>K9*L6</f>
        <v>269232</v>
      </c>
      <c r="L6" s="67">
        <v>0.852</v>
      </c>
      <c r="M6" s="66">
        <f>M9*N6</f>
        <v>732697</v>
      </c>
      <c r="N6" s="67">
        <v>0.931</v>
      </c>
    </row>
    <row r="7" spans="1:14" ht="12.75" customHeight="1">
      <c r="A7" s="64" t="s">
        <v>6</v>
      </c>
      <c r="B7" s="69" t="s">
        <v>35</v>
      </c>
      <c r="C7" s="66">
        <f>C9*D7</f>
        <v>7560</v>
      </c>
      <c r="D7" s="67">
        <v>0.108</v>
      </c>
      <c r="E7" s="68"/>
      <c r="F7" s="68"/>
      <c r="G7" s="68"/>
      <c r="H7" s="68"/>
      <c r="I7" s="66">
        <f>I9*J7</f>
        <v>21780</v>
      </c>
      <c r="J7" s="67">
        <v>0.121</v>
      </c>
      <c r="K7" s="66">
        <f>K9*L7</f>
        <v>46768</v>
      </c>
      <c r="L7" s="67">
        <v>0.148</v>
      </c>
      <c r="M7" s="66">
        <f>M9*N7</f>
        <v>54303.00000000001</v>
      </c>
      <c r="N7" s="67">
        <v>0.069</v>
      </c>
    </row>
    <row r="8" spans="1:14" ht="12.75" customHeight="1">
      <c r="A8" s="64">
        <v>3</v>
      </c>
      <c r="B8" s="69" t="s">
        <v>36</v>
      </c>
      <c r="C8" s="66">
        <f>C9*D8</f>
        <v>1470</v>
      </c>
      <c r="D8" s="67">
        <v>0.021</v>
      </c>
      <c r="E8" s="68"/>
      <c r="F8" s="68"/>
      <c r="G8" s="68"/>
      <c r="H8" s="68"/>
      <c r="I8" s="66">
        <f>I9*J8</f>
        <v>360</v>
      </c>
      <c r="J8" s="67">
        <v>0.002</v>
      </c>
      <c r="K8" s="66">
        <f>K9*L8</f>
        <v>316</v>
      </c>
      <c r="L8" s="67">
        <v>0.001</v>
      </c>
      <c r="M8" s="66">
        <f>M9*N8</f>
        <v>0</v>
      </c>
      <c r="N8" s="67">
        <v>0</v>
      </c>
    </row>
    <row r="9" spans="1:14" ht="12.75" customHeight="1" thickBot="1">
      <c r="A9" s="70">
        <v>4</v>
      </c>
      <c r="B9" s="71" t="s">
        <v>7</v>
      </c>
      <c r="C9" s="72">
        <v>70000</v>
      </c>
      <c r="D9" s="73">
        <v>1</v>
      </c>
      <c r="E9" s="68"/>
      <c r="F9" s="68"/>
      <c r="G9" s="68"/>
      <c r="H9" s="68"/>
      <c r="I9" s="72">
        <v>180000</v>
      </c>
      <c r="J9" s="73">
        <v>1</v>
      </c>
      <c r="K9" s="72">
        <v>316000</v>
      </c>
      <c r="L9" s="73">
        <v>1</v>
      </c>
      <c r="M9" s="72">
        <v>787000</v>
      </c>
      <c r="N9" s="73">
        <v>1</v>
      </c>
    </row>
    <row r="10" spans="1:14" ht="12.75" customHeight="1">
      <c r="A10" s="64">
        <v>5</v>
      </c>
      <c r="B10" s="74" t="s">
        <v>8</v>
      </c>
      <c r="C10" s="75">
        <f>C9*D10</f>
        <v>5460</v>
      </c>
      <c r="D10" s="76">
        <v>0.078</v>
      </c>
      <c r="E10" s="68"/>
      <c r="F10" s="68"/>
      <c r="G10" s="68"/>
      <c r="H10" s="68"/>
      <c r="I10" s="75">
        <f>I9*J10</f>
        <v>25739.999999999996</v>
      </c>
      <c r="J10" s="76">
        <v>0.143</v>
      </c>
      <c r="K10" s="75">
        <f>K9*L10</f>
        <v>57828</v>
      </c>
      <c r="L10" s="76">
        <v>0.183</v>
      </c>
      <c r="M10" s="75">
        <f>M9*N10</f>
        <v>157400</v>
      </c>
      <c r="N10" s="76">
        <v>0.2</v>
      </c>
    </row>
    <row r="11" spans="1:14" ht="12.75" customHeight="1">
      <c r="A11" s="64">
        <v>6</v>
      </c>
      <c r="B11" s="74" t="s">
        <v>9</v>
      </c>
      <c r="C11" s="77">
        <f>C9*D11</f>
        <v>1190</v>
      </c>
      <c r="D11" s="76">
        <v>0.017</v>
      </c>
      <c r="E11" s="68"/>
      <c r="F11" s="68"/>
      <c r="G11" s="68"/>
      <c r="H11" s="68"/>
      <c r="I11" s="77">
        <f>I9*J11</f>
        <v>5940</v>
      </c>
      <c r="J11" s="76">
        <v>0.033</v>
      </c>
      <c r="K11" s="77">
        <f>K9*L11</f>
        <v>12956</v>
      </c>
      <c r="L11" s="76">
        <v>0.041</v>
      </c>
      <c r="M11" s="77">
        <f>M9*N11</f>
        <v>36202</v>
      </c>
      <c r="N11" s="76">
        <v>0.046</v>
      </c>
    </row>
    <row r="12" spans="1:14" ht="12.75" customHeight="1">
      <c r="A12" s="64">
        <v>7</v>
      </c>
      <c r="B12" s="74" t="s">
        <v>10</v>
      </c>
      <c r="C12" s="77">
        <f>C9*D12</f>
        <v>140</v>
      </c>
      <c r="D12" s="76">
        <v>0.002</v>
      </c>
      <c r="E12" s="68"/>
      <c r="F12" s="68"/>
      <c r="G12" s="68"/>
      <c r="H12" s="68"/>
      <c r="I12" s="77">
        <f>I9*J12</f>
        <v>360</v>
      </c>
      <c r="J12" s="76">
        <v>0.002</v>
      </c>
      <c r="K12" s="77">
        <f>K9*L12</f>
        <v>948</v>
      </c>
      <c r="L12" s="76">
        <v>0.003</v>
      </c>
      <c r="M12" s="77">
        <f>M9*N12</f>
        <v>2361</v>
      </c>
      <c r="N12" s="76">
        <v>0.003</v>
      </c>
    </row>
    <row r="13" spans="1:15" s="1" customFormat="1" ht="12" customHeight="1">
      <c r="A13" s="78">
        <v>8</v>
      </c>
      <c r="B13" s="79" t="s">
        <v>11</v>
      </c>
      <c r="C13" s="80">
        <f>SUM(C10:C12)</f>
        <v>6790</v>
      </c>
      <c r="D13" s="81">
        <f>SUM(D10:D12)</f>
        <v>0.097</v>
      </c>
      <c r="E13" s="82"/>
      <c r="F13" s="82"/>
      <c r="G13" s="82"/>
      <c r="H13" s="82"/>
      <c r="I13" s="80">
        <f aca="true" t="shared" si="0" ref="I13:N13">SUM(I10:I12)</f>
        <v>32039.999999999996</v>
      </c>
      <c r="J13" s="81">
        <f t="shared" si="0"/>
        <v>0.178</v>
      </c>
      <c r="K13" s="80">
        <f t="shared" si="0"/>
        <v>71732</v>
      </c>
      <c r="L13" s="81">
        <f t="shared" si="0"/>
        <v>0.227</v>
      </c>
      <c r="M13" s="80">
        <f t="shared" si="0"/>
        <v>195963</v>
      </c>
      <c r="N13" s="81">
        <f t="shared" si="0"/>
        <v>0.249</v>
      </c>
      <c r="O13" s="114"/>
    </row>
    <row r="14" spans="1:15" s="23" customFormat="1" ht="12.75" customHeight="1">
      <c r="A14" s="21">
        <v>9</v>
      </c>
      <c r="B14" s="83" t="s">
        <v>37</v>
      </c>
      <c r="C14" s="24">
        <f>C9*D14</f>
        <v>19950</v>
      </c>
      <c r="D14" s="8">
        <v>0.285</v>
      </c>
      <c r="E14" s="25"/>
      <c r="F14" s="25"/>
      <c r="G14" s="25"/>
      <c r="H14" s="25"/>
      <c r="I14" s="24">
        <f>I9*J14</f>
        <v>52380</v>
      </c>
      <c r="J14" s="8">
        <v>0.291</v>
      </c>
      <c r="K14" s="24">
        <f>K9*L14</f>
        <v>79316</v>
      </c>
      <c r="L14" s="8">
        <v>0.251</v>
      </c>
      <c r="M14" s="24">
        <f>M9*N14</f>
        <v>221147.00000000003</v>
      </c>
      <c r="N14" s="8">
        <v>0.281</v>
      </c>
      <c r="O14" s="115"/>
    </row>
    <row r="15" spans="1:15" s="10" customFormat="1" ht="12.75" customHeight="1">
      <c r="A15" s="84" t="s">
        <v>38</v>
      </c>
      <c r="B15" s="85" t="s">
        <v>12</v>
      </c>
      <c r="C15" s="7">
        <f>C9*D15</f>
        <v>280</v>
      </c>
      <c r="D15" s="8">
        <v>0.004</v>
      </c>
      <c r="E15" s="9"/>
      <c r="F15" s="9"/>
      <c r="G15" s="9"/>
      <c r="H15" s="9"/>
      <c r="I15" s="7">
        <f>I9*J15</f>
        <v>1979.9999999999998</v>
      </c>
      <c r="J15" s="8">
        <v>0.011</v>
      </c>
      <c r="K15" s="7">
        <f>K9*L15</f>
        <v>1896</v>
      </c>
      <c r="L15" s="8">
        <v>0.006</v>
      </c>
      <c r="M15" s="7">
        <f>M9*N15</f>
        <v>4722</v>
      </c>
      <c r="N15" s="8">
        <v>0.006</v>
      </c>
      <c r="O15" s="116"/>
    </row>
    <row r="16" spans="1:15" s="1" customFormat="1" ht="12.75" customHeight="1">
      <c r="A16" s="86">
        <v>11</v>
      </c>
      <c r="B16" s="87" t="s">
        <v>13</v>
      </c>
      <c r="C16" s="4">
        <f>C9*D16</f>
        <v>5950</v>
      </c>
      <c r="D16" s="6">
        <v>0.085</v>
      </c>
      <c r="E16" s="5"/>
      <c r="F16" s="5"/>
      <c r="G16" s="5"/>
      <c r="H16" s="5"/>
      <c r="I16" s="4">
        <f>I9*J16</f>
        <v>9540</v>
      </c>
      <c r="J16" s="6">
        <v>0.053</v>
      </c>
      <c r="K16" s="4">
        <f>K9*L16</f>
        <v>15168</v>
      </c>
      <c r="L16" s="6">
        <v>0.048</v>
      </c>
      <c r="M16" s="4">
        <f>M9*N16</f>
        <v>29906</v>
      </c>
      <c r="N16" s="6">
        <v>0.038</v>
      </c>
      <c r="O16" s="114"/>
    </row>
    <row r="17" spans="1:15" s="1" customFormat="1" ht="12.75" customHeight="1">
      <c r="A17" s="88" t="s">
        <v>39</v>
      </c>
      <c r="B17" s="89" t="s">
        <v>15</v>
      </c>
      <c r="C17" s="11">
        <f>C9*D17</f>
        <v>1190</v>
      </c>
      <c r="D17" s="12">
        <v>0.017</v>
      </c>
      <c r="E17" s="5"/>
      <c r="F17" s="5"/>
      <c r="G17" s="5"/>
      <c r="H17" s="5"/>
      <c r="I17" s="11">
        <f>I9*J17</f>
        <v>2160</v>
      </c>
      <c r="J17" s="12">
        <v>0.012</v>
      </c>
      <c r="K17" s="11">
        <f>K9*L17</f>
        <v>2528</v>
      </c>
      <c r="L17" s="12">
        <v>0.008</v>
      </c>
      <c r="M17" s="11">
        <f>M9*N17</f>
        <v>6296</v>
      </c>
      <c r="N17" s="12">
        <v>0.008</v>
      </c>
      <c r="O17" s="114"/>
    </row>
    <row r="18" spans="1:15" s="1" customFormat="1" ht="12.75" customHeight="1">
      <c r="A18" s="88" t="s">
        <v>14</v>
      </c>
      <c r="B18" s="85" t="s">
        <v>16</v>
      </c>
      <c r="C18" s="11">
        <f>C9*D18</f>
        <v>1190</v>
      </c>
      <c r="D18" s="12">
        <v>0.017</v>
      </c>
      <c r="E18" s="5"/>
      <c r="F18" s="5"/>
      <c r="G18" s="5"/>
      <c r="H18" s="5"/>
      <c r="I18" s="11">
        <f>I9*J18</f>
        <v>1800</v>
      </c>
      <c r="J18" s="12">
        <v>0.01</v>
      </c>
      <c r="K18" s="11">
        <f>K9*L18</f>
        <v>2528</v>
      </c>
      <c r="L18" s="12">
        <v>0.008</v>
      </c>
      <c r="M18" s="11">
        <f>M9*N18</f>
        <v>4722</v>
      </c>
      <c r="N18" s="12">
        <v>0.006</v>
      </c>
      <c r="O18" s="114"/>
    </row>
    <row r="19" spans="1:15" s="1" customFormat="1" ht="12.75" customHeight="1">
      <c r="A19" s="88">
        <v>14</v>
      </c>
      <c r="B19" s="89" t="s">
        <v>17</v>
      </c>
      <c r="C19" s="11">
        <f>C9*D19</f>
        <v>2170</v>
      </c>
      <c r="D19" s="12">
        <v>0.031</v>
      </c>
      <c r="E19" s="5"/>
      <c r="F19" s="5"/>
      <c r="G19" s="5"/>
      <c r="H19" s="5"/>
      <c r="I19" s="11">
        <f>I9*J19</f>
        <v>3600</v>
      </c>
      <c r="J19" s="12">
        <v>0.02</v>
      </c>
      <c r="K19" s="11">
        <f>K9*L19</f>
        <v>4424</v>
      </c>
      <c r="L19" s="12">
        <v>0.014</v>
      </c>
      <c r="M19" s="11">
        <f>M9*N19</f>
        <v>11018</v>
      </c>
      <c r="N19" s="12">
        <v>0.014</v>
      </c>
      <c r="O19" s="114"/>
    </row>
    <row r="20" spans="1:15" s="1" customFormat="1" ht="12.75" customHeight="1">
      <c r="A20" s="88">
        <v>15</v>
      </c>
      <c r="B20" s="89" t="s">
        <v>18</v>
      </c>
      <c r="C20" s="11">
        <f>C9*D20</f>
        <v>1120</v>
      </c>
      <c r="D20" s="12">
        <v>0.016</v>
      </c>
      <c r="E20" s="5"/>
      <c r="F20" s="5"/>
      <c r="G20" s="5"/>
      <c r="H20" s="5"/>
      <c r="I20" s="11">
        <f>I9*J20</f>
        <v>3959.9999999999995</v>
      </c>
      <c r="J20" s="12">
        <v>0.022</v>
      </c>
      <c r="K20" s="11">
        <f>K9*L20</f>
        <v>6636</v>
      </c>
      <c r="L20" s="12">
        <v>0.021</v>
      </c>
      <c r="M20" s="11">
        <f>M9*N20</f>
        <v>29906</v>
      </c>
      <c r="N20" s="12">
        <v>0.038</v>
      </c>
      <c r="O20" s="114"/>
    </row>
    <row r="21" spans="1:15" s="1" customFormat="1" ht="12.75" customHeight="1">
      <c r="A21" s="88">
        <v>16</v>
      </c>
      <c r="B21" s="89" t="s">
        <v>19</v>
      </c>
      <c r="C21" s="11">
        <f>C9*D21</f>
        <v>140</v>
      </c>
      <c r="D21" s="12">
        <v>0.002</v>
      </c>
      <c r="E21" s="5"/>
      <c r="F21" s="5"/>
      <c r="G21" s="5"/>
      <c r="H21" s="5"/>
      <c r="I21" s="11">
        <f>I9*J21</f>
        <v>900</v>
      </c>
      <c r="J21" s="12">
        <v>0.005</v>
      </c>
      <c r="K21" s="11">
        <f>K9*L21</f>
        <v>632</v>
      </c>
      <c r="L21" s="12">
        <v>0.002</v>
      </c>
      <c r="M21" s="11">
        <f>M9*N21</f>
        <v>2361</v>
      </c>
      <c r="N21" s="12">
        <v>0.003</v>
      </c>
      <c r="O21" s="114"/>
    </row>
    <row r="22" spans="1:15" s="1" customFormat="1" ht="12.75" customHeight="1">
      <c r="A22" s="88">
        <v>17</v>
      </c>
      <c r="B22" s="89" t="s">
        <v>20</v>
      </c>
      <c r="C22" s="13">
        <f>C9*D22</f>
        <v>8120</v>
      </c>
      <c r="D22" s="12">
        <v>0.116</v>
      </c>
      <c r="E22" s="5"/>
      <c r="F22" s="5"/>
      <c r="G22" s="5"/>
      <c r="H22" s="5"/>
      <c r="I22" s="13">
        <f>I9*J22</f>
        <v>19260</v>
      </c>
      <c r="J22" s="12">
        <v>0.107</v>
      </c>
      <c r="K22" s="13">
        <f>K9*L22</f>
        <v>36972</v>
      </c>
      <c r="L22" s="12">
        <v>0.117</v>
      </c>
      <c r="M22" s="13">
        <f>M9*N22</f>
        <v>71617</v>
      </c>
      <c r="N22" s="12">
        <v>0.091</v>
      </c>
      <c r="O22" s="114"/>
    </row>
    <row r="23" spans="1:15" s="1" customFormat="1" ht="12.75" customHeight="1">
      <c r="A23" s="78">
        <v>18</v>
      </c>
      <c r="B23" s="79" t="s">
        <v>40</v>
      </c>
      <c r="C23" s="90">
        <f>SUM(C13:C22)</f>
        <v>46900</v>
      </c>
      <c r="D23" s="81">
        <f>SUM(D13:D22)</f>
        <v>0.67</v>
      </c>
      <c r="E23" s="82"/>
      <c r="F23" s="82"/>
      <c r="G23" s="82"/>
      <c r="H23" s="82"/>
      <c r="I23" s="90">
        <f aca="true" t="shared" si="1" ref="I23:N23">SUM(I13:I22)</f>
        <v>127620</v>
      </c>
      <c r="J23" s="81">
        <f t="shared" si="1"/>
        <v>0.7090000000000001</v>
      </c>
      <c r="K23" s="90">
        <f t="shared" si="1"/>
        <v>221832</v>
      </c>
      <c r="L23" s="81">
        <f t="shared" si="1"/>
        <v>0.7020000000000001</v>
      </c>
      <c r="M23" s="90">
        <f t="shared" si="1"/>
        <v>577658</v>
      </c>
      <c r="N23" s="81">
        <f t="shared" si="1"/>
        <v>0.7340000000000001</v>
      </c>
      <c r="O23" s="114"/>
    </row>
    <row r="24" spans="1:15" s="1" customFormat="1" ht="12.75" customHeight="1">
      <c r="A24" s="78">
        <v>19</v>
      </c>
      <c r="B24" s="79" t="s">
        <v>41</v>
      </c>
      <c r="C24" s="90">
        <f>C9-C23</f>
        <v>23100</v>
      </c>
      <c r="D24" s="81">
        <f>D9-D23</f>
        <v>0.32999999999999996</v>
      </c>
      <c r="E24" s="82"/>
      <c r="F24" s="82"/>
      <c r="G24" s="82"/>
      <c r="H24" s="82"/>
      <c r="I24" s="90">
        <f aca="true" t="shared" si="2" ref="I24:N24">I9-I23</f>
        <v>52380</v>
      </c>
      <c r="J24" s="81">
        <f t="shared" si="2"/>
        <v>0.2909999999999999</v>
      </c>
      <c r="K24" s="90">
        <f t="shared" si="2"/>
        <v>94168</v>
      </c>
      <c r="L24" s="81">
        <f t="shared" si="2"/>
        <v>0.29799999999999993</v>
      </c>
      <c r="M24" s="90">
        <f t="shared" si="2"/>
        <v>209342</v>
      </c>
      <c r="N24" s="81">
        <f t="shared" si="2"/>
        <v>0.2659999999999999</v>
      </c>
      <c r="O24" s="114"/>
    </row>
    <row r="25" spans="1:15" s="1" customFormat="1" ht="12.75" customHeight="1">
      <c r="A25" s="78">
        <v>20</v>
      </c>
      <c r="B25" s="14" t="s">
        <v>21</v>
      </c>
      <c r="C25" s="90">
        <f>C9*D25</f>
        <v>630</v>
      </c>
      <c r="D25" s="81">
        <v>0.009</v>
      </c>
      <c r="E25" s="82"/>
      <c r="F25" s="82"/>
      <c r="G25" s="82"/>
      <c r="H25" s="82"/>
      <c r="I25" s="90">
        <f>I9*J25</f>
        <v>1800</v>
      </c>
      <c r="J25" s="81">
        <v>0.01</v>
      </c>
      <c r="K25" s="90">
        <f>K9*L25</f>
        <v>2844</v>
      </c>
      <c r="L25" s="81">
        <v>0.009</v>
      </c>
      <c r="M25" s="90">
        <f>M9*N25</f>
        <v>9444</v>
      </c>
      <c r="N25" s="81">
        <v>0.012</v>
      </c>
      <c r="O25" s="114"/>
    </row>
    <row r="26" spans="1:14" ht="13.5" customHeight="1">
      <c r="A26" s="70">
        <v>21</v>
      </c>
      <c r="B26" s="91" t="s">
        <v>42</v>
      </c>
      <c r="C26" s="92">
        <f>C24-C25</f>
        <v>22470</v>
      </c>
      <c r="D26" s="93">
        <f>D24-D25</f>
        <v>0.32099999999999995</v>
      </c>
      <c r="E26" s="94"/>
      <c r="F26" s="94"/>
      <c r="G26" s="94"/>
      <c r="H26" s="94"/>
      <c r="I26" s="92">
        <f aca="true" t="shared" si="3" ref="I26:N26">I24-I25</f>
        <v>50580</v>
      </c>
      <c r="J26" s="93">
        <f t="shared" si="3"/>
        <v>0.2809999999999999</v>
      </c>
      <c r="K26" s="92">
        <f t="shared" si="3"/>
        <v>91324</v>
      </c>
      <c r="L26" s="93">
        <f t="shared" si="3"/>
        <v>0.2889999999999999</v>
      </c>
      <c r="M26" s="92">
        <f t="shared" si="3"/>
        <v>199898</v>
      </c>
      <c r="N26" s="93">
        <f t="shared" si="3"/>
        <v>0.2539999999999999</v>
      </c>
    </row>
    <row r="27" spans="1:14" ht="13.5" customHeight="1">
      <c r="A27" s="70"/>
      <c r="B27" s="95"/>
      <c r="C27" s="96"/>
      <c r="D27" s="97"/>
      <c r="E27" s="98"/>
      <c r="F27" s="98"/>
      <c r="G27" s="98"/>
      <c r="H27" s="98"/>
      <c r="I27" s="96"/>
      <c r="J27" s="97"/>
      <c r="K27" s="96"/>
      <c r="L27" s="97"/>
      <c r="M27" s="96"/>
      <c r="N27" s="97"/>
    </row>
    <row r="28" spans="2:14" ht="12.75" customHeight="1">
      <c r="B28" s="99" t="s">
        <v>22</v>
      </c>
      <c r="C28" s="100"/>
      <c r="D28" s="101"/>
      <c r="E28" s="102"/>
      <c r="F28" s="102"/>
      <c r="G28" s="102"/>
      <c r="H28" s="102"/>
      <c r="I28" s="100"/>
      <c r="J28" s="101"/>
      <c r="K28" s="100"/>
      <c r="L28" s="101"/>
      <c r="M28" s="100"/>
      <c r="N28" s="101"/>
    </row>
    <row r="29" spans="1:14" s="17" customFormat="1" ht="12.75" customHeight="1">
      <c r="A29" s="16"/>
      <c r="B29" s="17" t="s">
        <v>23</v>
      </c>
      <c r="C29" s="103">
        <f>C9</f>
        <v>70000</v>
      </c>
      <c r="D29" s="104"/>
      <c r="I29" s="103">
        <f>I9</f>
        <v>180000</v>
      </c>
      <c r="J29" s="104"/>
      <c r="K29" s="103">
        <f>K9</f>
        <v>316000</v>
      </c>
      <c r="L29" s="104"/>
      <c r="M29" s="103">
        <f>M9</f>
        <v>787000</v>
      </c>
      <c r="N29" s="101"/>
    </row>
    <row r="30" spans="1:14" s="17" customFormat="1" ht="12.75" customHeight="1">
      <c r="A30" s="16"/>
      <c r="B30" s="17" t="s">
        <v>24</v>
      </c>
      <c r="C30" s="103">
        <f>C9/C31</f>
        <v>35000</v>
      </c>
      <c r="D30" s="104"/>
      <c r="E30" s="105"/>
      <c r="F30" s="105"/>
      <c r="G30" s="105"/>
      <c r="H30" s="105"/>
      <c r="I30" s="103">
        <f>I9/I31</f>
        <v>43902.439024390245</v>
      </c>
      <c r="J30" s="104"/>
      <c r="K30" s="103">
        <f>K9/K31</f>
        <v>49375</v>
      </c>
      <c r="L30" s="104"/>
      <c r="M30" s="103">
        <f>M9/M31</f>
        <v>67264.95726495727</v>
      </c>
      <c r="N30" s="101"/>
    </row>
    <row r="31" spans="1:14" s="17" customFormat="1" ht="12.75" customHeight="1">
      <c r="A31" s="16"/>
      <c r="B31" s="17" t="s">
        <v>25</v>
      </c>
      <c r="C31" s="106">
        <v>2</v>
      </c>
      <c r="D31" s="106"/>
      <c r="E31" s="106"/>
      <c r="F31" s="106"/>
      <c r="G31" s="106"/>
      <c r="H31" s="106"/>
      <c r="I31" s="106">
        <v>4.1</v>
      </c>
      <c r="J31" s="106"/>
      <c r="K31" s="106">
        <v>6.4</v>
      </c>
      <c r="L31" s="106"/>
      <c r="M31" s="106">
        <v>11.7</v>
      </c>
      <c r="N31" s="107"/>
    </row>
    <row r="32" spans="1:14" s="17" customFormat="1" ht="12.75" customHeight="1">
      <c r="A32" s="16"/>
      <c r="B32" s="17" t="s">
        <v>26</v>
      </c>
      <c r="C32" s="106">
        <v>1</v>
      </c>
      <c r="D32" s="106"/>
      <c r="E32" s="106"/>
      <c r="F32" s="106"/>
      <c r="G32" s="106"/>
      <c r="H32" s="106"/>
      <c r="I32" s="106">
        <v>1</v>
      </c>
      <c r="J32" s="106"/>
      <c r="K32" s="106">
        <v>1</v>
      </c>
      <c r="L32" s="106"/>
      <c r="M32" s="106">
        <v>1</v>
      </c>
      <c r="N32" s="107"/>
    </row>
    <row r="33" spans="2:14" ht="12.75" customHeight="1">
      <c r="B33" s="17" t="s">
        <v>27</v>
      </c>
      <c r="C33" s="103">
        <f>C13/(C31-C32)</f>
        <v>6790</v>
      </c>
      <c r="I33" s="103">
        <f>I13/(I31-I32)</f>
        <v>10335.483870967742</v>
      </c>
      <c r="K33" s="103">
        <f>K13/(K31-K32)</f>
        <v>13283.703703703703</v>
      </c>
      <c r="M33" s="103">
        <f>M13/(M31-M32)</f>
        <v>18314.29906542056</v>
      </c>
      <c r="N33" s="101"/>
    </row>
    <row r="34" spans="2:14" ht="12.75" customHeight="1">
      <c r="B34" s="17" t="s">
        <v>28</v>
      </c>
      <c r="C34" s="108">
        <v>23000</v>
      </c>
      <c r="D34" s="108"/>
      <c r="E34" s="108"/>
      <c r="F34" s="108"/>
      <c r="G34" s="108"/>
      <c r="H34" s="108"/>
      <c r="I34" s="108">
        <v>51000</v>
      </c>
      <c r="J34" s="108"/>
      <c r="K34" s="108">
        <v>91000</v>
      </c>
      <c r="L34" s="108"/>
      <c r="M34" s="108">
        <v>199000</v>
      </c>
      <c r="N34" s="109"/>
    </row>
    <row r="35" spans="2:14" ht="12.75" customHeight="1">
      <c r="B35" s="17" t="s">
        <v>29</v>
      </c>
      <c r="C35" s="108">
        <v>23000</v>
      </c>
      <c r="D35" s="108"/>
      <c r="E35" s="108"/>
      <c r="F35" s="108"/>
      <c r="G35" s="108"/>
      <c r="H35" s="108"/>
      <c r="I35" s="108">
        <v>51000</v>
      </c>
      <c r="J35" s="108"/>
      <c r="K35" s="108">
        <v>91000</v>
      </c>
      <c r="L35" s="108"/>
      <c r="M35" s="108">
        <v>199000</v>
      </c>
      <c r="N35" s="109"/>
    </row>
    <row r="36" spans="3:14" ht="12.75" customHeight="1">
      <c r="C36" s="110"/>
      <c r="D36" s="108"/>
      <c r="E36" s="110"/>
      <c r="F36" s="110"/>
      <c r="G36" s="110"/>
      <c r="H36" s="110"/>
      <c r="I36" s="110"/>
      <c r="J36" s="108"/>
      <c r="K36" s="110"/>
      <c r="L36" s="108"/>
      <c r="M36" s="110"/>
      <c r="N36" s="108"/>
    </row>
    <row r="37" spans="1:14" ht="12.75" customHeight="1">
      <c r="A37" s="145" t="s">
        <v>54</v>
      </c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</row>
    <row r="38" spans="1:14" ht="12.75" customHeight="1">
      <c r="A38" s="145"/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</row>
  </sheetData>
  <mergeCells count="7">
    <mergeCell ref="A37:N38"/>
    <mergeCell ref="M1:N1"/>
    <mergeCell ref="C3:N3"/>
    <mergeCell ref="C4:D4"/>
    <mergeCell ref="K4:L4"/>
    <mergeCell ref="M4:N4"/>
    <mergeCell ref="I4:J4"/>
  </mergeCells>
  <printOptions horizontalCentered="1"/>
  <pageMargins left="0.31496062992126" right="0.31496062992126" top="0.31496062992126" bottom="0.31496062992126" header="0.4921259845" footer="0.4921259845"/>
  <pageSetup horizontalDpi="300" verticalDpi="300" orientation="landscape" paperSize="9" scale="83" r:id="rId1"/>
  <headerFooter alignWithMargins="0">
    <oddFooter>&amp;LStand Februar 2011
© Copyright 2011 Deubner Verlag GmbH &amp;&amp; Co. KG, www.deubner-verlag.de&amp;R
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38"/>
  <sheetViews>
    <sheetView showGridLines="0" workbookViewId="0" topLeftCell="A1">
      <selection activeCell="B5" sqref="B5"/>
    </sheetView>
  </sheetViews>
  <sheetFormatPr defaultColWidth="10.57421875" defaultRowHeight="12.75" customHeight="1"/>
  <cols>
    <col min="1" max="1" width="3.7109375" style="16" customWidth="1"/>
    <col min="2" max="2" width="37.57421875" style="17" customWidth="1"/>
    <col min="3" max="3" width="13.7109375" style="111" customWidth="1"/>
    <col min="4" max="4" width="9.7109375" style="104" customWidth="1"/>
    <col min="5" max="8" width="0" style="17" hidden="1" customWidth="1"/>
    <col min="9" max="9" width="13.7109375" style="17" customWidth="1"/>
    <col min="10" max="10" width="10.57421875" style="104" customWidth="1"/>
    <col min="11" max="11" width="13.7109375" style="111" customWidth="1"/>
    <col min="12" max="12" width="9.7109375" style="104" customWidth="1"/>
    <col min="13" max="13" width="13.7109375" style="17" customWidth="1"/>
    <col min="14" max="14" width="9.7109375" style="104" customWidth="1"/>
    <col min="15" max="15" width="9.140625" style="17" customWidth="1"/>
    <col min="16" max="16384" width="9.140625" style="0" customWidth="1"/>
  </cols>
  <sheetData>
    <row r="1" spans="1:15" s="1" customFormat="1" ht="24" customHeight="1">
      <c r="A1" s="113"/>
      <c r="B1" s="42" t="s">
        <v>30</v>
      </c>
      <c r="C1" s="43"/>
      <c r="D1" s="50"/>
      <c r="E1" s="49"/>
      <c r="F1" s="49"/>
      <c r="G1" s="49"/>
      <c r="H1" s="49"/>
      <c r="I1" s="51" t="s">
        <v>45</v>
      </c>
      <c r="J1" s="50"/>
      <c r="K1" s="47"/>
      <c r="L1" s="47"/>
      <c r="M1" s="149" t="s">
        <v>53</v>
      </c>
      <c r="N1" s="149"/>
      <c r="O1" s="114"/>
    </row>
    <row r="3" spans="1:15" s="2" customFormat="1" ht="12.75" customHeight="1">
      <c r="A3" s="53"/>
      <c r="B3" s="53"/>
      <c r="C3" s="146" t="s">
        <v>0</v>
      </c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8"/>
      <c r="O3" s="53"/>
    </row>
    <row r="4" spans="1:15" s="3" customFormat="1" ht="12.75" customHeight="1">
      <c r="A4" s="54"/>
      <c r="B4" s="55"/>
      <c r="C4" s="150" t="s">
        <v>31</v>
      </c>
      <c r="D4" s="151"/>
      <c r="E4" s="56"/>
      <c r="F4" s="56"/>
      <c r="G4" s="56"/>
      <c r="H4" s="56"/>
      <c r="I4" s="152" t="s">
        <v>32</v>
      </c>
      <c r="J4" s="151"/>
      <c r="K4" s="150" t="s">
        <v>33</v>
      </c>
      <c r="L4" s="151"/>
      <c r="M4" s="152" t="s">
        <v>1</v>
      </c>
      <c r="N4" s="151"/>
      <c r="O4" s="68"/>
    </row>
    <row r="5" spans="1:14" ht="12.75" customHeight="1">
      <c r="A5" s="57"/>
      <c r="B5" s="58" t="s">
        <v>2</v>
      </c>
      <c r="C5" s="59" t="s">
        <v>3</v>
      </c>
      <c r="D5" s="60" t="s">
        <v>4</v>
      </c>
      <c r="E5" s="61"/>
      <c r="F5" s="61"/>
      <c r="G5" s="61"/>
      <c r="H5" s="61"/>
      <c r="I5" s="59" t="s">
        <v>3</v>
      </c>
      <c r="J5" s="60" t="s">
        <v>4</v>
      </c>
      <c r="K5" s="62" t="s">
        <v>3</v>
      </c>
      <c r="L5" s="63" t="s">
        <v>4</v>
      </c>
      <c r="M5" s="59" t="s">
        <v>3</v>
      </c>
      <c r="N5" s="60" t="s">
        <v>4</v>
      </c>
    </row>
    <row r="6" spans="1:14" ht="12.75" customHeight="1">
      <c r="A6" s="64" t="s">
        <v>5</v>
      </c>
      <c r="B6" s="65" t="s">
        <v>34</v>
      </c>
      <c r="C6" s="66">
        <f>C9*D6</f>
        <v>84817</v>
      </c>
      <c r="D6" s="67">
        <v>0.953</v>
      </c>
      <c r="E6" s="68"/>
      <c r="F6" s="68"/>
      <c r="G6" s="68"/>
      <c r="H6" s="68"/>
      <c r="I6" s="66">
        <f>I9*J6</f>
        <v>158592</v>
      </c>
      <c r="J6" s="67">
        <v>0.826</v>
      </c>
      <c r="K6" s="66">
        <f>K9*L6</f>
        <v>276484</v>
      </c>
      <c r="L6" s="67">
        <v>0.818</v>
      </c>
      <c r="M6" s="66">
        <f>M9*N6</f>
        <v>1364208</v>
      </c>
      <c r="N6" s="67">
        <v>0.879</v>
      </c>
    </row>
    <row r="7" spans="1:14" ht="12.75" customHeight="1">
      <c r="A7" s="64" t="s">
        <v>6</v>
      </c>
      <c r="B7" s="69" t="s">
        <v>35</v>
      </c>
      <c r="C7" s="66">
        <f>C9*D7</f>
        <v>4183</v>
      </c>
      <c r="D7" s="67">
        <v>0.047</v>
      </c>
      <c r="E7" s="68"/>
      <c r="F7" s="68"/>
      <c r="G7" s="68"/>
      <c r="H7" s="68"/>
      <c r="I7" s="66">
        <f>I9*J7</f>
        <v>33408</v>
      </c>
      <c r="J7" s="67">
        <v>0.174</v>
      </c>
      <c r="K7" s="66">
        <f>K9*L7</f>
        <v>56446</v>
      </c>
      <c r="L7" s="67">
        <v>0.167</v>
      </c>
      <c r="M7" s="66">
        <f>M9*N7</f>
        <v>184688</v>
      </c>
      <c r="N7" s="67">
        <v>0.119</v>
      </c>
    </row>
    <row r="8" spans="1:14" ht="12.75" customHeight="1">
      <c r="A8" s="64">
        <v>3</v>
      </c>
      <c r="B8" s="69" t="s">
        <v>36</v>
      </c>
      <c r="C8" s="66">
        <f>C9*D8</f>
        <v>0</v>
      </c>
      <c r="D8" s="67">
        <v>0</v>
      </c>
      <c r="E8" s="68"/>
      <c r="F8" s="68"/>
      <c r="G8" s="68"/>
      <c r="H8" s="68"/>
      <c r="I8" s="66">
        <f>I9*J8</f>
        <v>0</v>
      </c>
      <c r="J8" s="67">
        <v>0</v>
      </c>
      <c r="K8" s="66">
        <f>K9*L8</f>
        <v>5070</v>
      </c>
      <c r="L8" s="67">
        <v>0.015</v>
      </c>
      <c r="M8" s="66">
        <f>M9*N8</f>
        <v>4656</v>
      </c>
      <c r="N8" s="67">
        <v>0.003</v>
      </c>
    </row>
    <row r="9" spans="1:14" ht="12.75" customHeight="1" thickBot="1">
      <c r="A9" s="70">
        <v>4</v>
      </c>
      <c r="B9" s="71" t="s">
        <v>7</v>
      </c>
      <c r="C9" s="72">
        <v>89000</v>
      </c>
      <c r="D9" s="73">
        <v>1</v>
      </c>
      <c r="E9" s="68"/>
      <c r="F9" s="68"/>
      <c r="G9" s="68"/>
      <c r="H9" s="68"/>
      <c r="I9" s="72">
        <v>192000</v>
      </c>
      <c r="J9" s="73">
        <v>1</v>
      </c>
      <c r="K9" s="72">
        <v>338000</v>
      </c>
      <c r="L9" s="73">
        <v>1</v>
      </c>
      <c r="M9" s="72">
        <v>1552000</v>
      </c>
      <c r="N9" s="73">
        <v>1</v>
      </c>
    </row>
    <row r="10" spans="1:14" ht="12.75" customHeight="1">
      <c r="A10" s="64">
        <v>5</v>
      </c>
      <c r="B10" s="74" t="s">
        <v>8</v>
      </c>
      <c r="C10" s="75">
        <f>C9*D10</f>
        <v>800.9999999999999</v>
      </c>
      <c r="D10" s="76">
        <v>0.009</v>
      </c>
      <c r="E10" s="68"/>
      <c r="F10" s="68"/>
      <c r="G10" s="68"/>
      <c r="H10" s="68"/>
      <c r="I10" s="75">
        <f>I9*J10</f>
        <v>11520</v>
      </c>
      <c r="J10" s="76">
        <v>0.06</v>
      </c>
      <c r="K10" s="75">
        <f>K9*L10</f>
        <v>56108</v>
      </c>
      <c r="L10" s="76">
        <v>0.166</v>
      </c>
      <c r="M10" s="75">
        <f>M9*N10</f>
        <v>131920</v>
      </c>
      <c r="N10" s="76">
        <v>0.085</v>
      </c>
    </row>
    <row r="11" spans="1:14" ht="12.75" customHeight="1">
      <c r="A11" s="64">
        <v>6</v>
      </c>
      <c r="B11" s="74" t="s">
        <v>9</v>
      </c>
      <c r="C11" s="77">
        <f>C9*D11</f>
        <v>178</v>
      </c>
      <c r="D11" s="76">
        <v>0.002</v>
      </c>
      <c r="E11" s="68"/>
      <c r="F11" s="68"/>
      <c r="G11" s="68"/>
      <c r="H11" s="68"/>
      <c r="I11" s="77">
        <f>I9*J11</f>
        <v>2688</v>
      </c>
      <c r="J11" s="76">
        <v>0.014</v>
      </c>
      <c r="K11" s="77">
        <f>K9*L11</f>
        <v>14196</v>
      </c>
      <c r="L11" s="76">
        <v>0.042</v>
      </c>
      <c r="M11" s="77">
        <f>M9*N11</f>
        <v>26384.000000000004</v>
      </c>
      <c r="N11" s="76">
        <v>0.017</v>
      </c>
    </row>
    <row r="12" spans="1:14" ht="12.75" customHeight="1">
      <c r="A12" s="64">
        <v>7</v>
      </c>
      <c r="B12" s="74" t="s">
        <v>10</v>
      </c>
      <c r="C12" s="77">
        <f>C9*D12</f>
        <v>0</v>
      </c>
      <c r="D12" s="76">
        <v>0</v>
      </c>
      <c r="E12" s="68"/>
      <c r="F12" s="68"/>
      <c r="G12" s="68"/>
      <c r="H12" s="68"/>
      <c r="I12" s="77">
        <f>I9*J12</f>
        <v>384</v>
      </c>
      <c r="J12" s="76">
        <v>0.002</v>
      </c>
      <c r="K12" s="77">
        <f>K9*L12</f>
        <v>338</v>
      </c>
      <c r="L12" s="76">
        <v>0.001</v>
      </c>
      <c r="M12" s="77">
        <f>M9*N12</f>
        <v>1552</v>
      </c>
      <c r="N12" s="76">
        <v>0.001</v>
      </c>
    </row>
    <row r="13" spans="1:15" s="1" customFormat="1" ht="12" customHeight="1">
      <c r="A13" s="78">
        <v>8</v>
      </c>
      <c r="B13" s="79" t="s">
        <v>11</v>
      </c>
      <c r="C13" s="80">
        <f>SUM(C10:C12)</f>
        <v>978.9999999999999</v>
      </c>
      <c r="D13" s="81">
        <f>SUM(D10:D12)</f>
        <v>0.011</v>
      </c>
      <c r="E13" s="82"/>
      <c r="F13" s="82"/>
      <c r="G13" s="82"/>
      <c r="H13" s="82"/>
      <c r="I13" s="80">
        <f aca="true" t="shared" si="0" ref="I13:N13">SUM(I10:I12)</f>
        <v>14592</v>
      </c>
      <c r="J13" s="81">
        <f t="shared" si="0"/>
        <v>0.076</v>
      </c>
      <c r="K13" s="80">
        <f t="shared" si="0"/>
        <v>70642</v>
      </c>
      <c r="L13" s="81">
        <f t="shared" si="0"/>
        <v>0.20900000000000002</v>
      </c>
      <c r="M13" s="80">
        <f t="shared" si="0"/>
        <v>159856</v>
      </c>
      <c r="N13" s="81">
        <f t="shared" si="0"/>
        <v>0.10300000000000001</v>
      </c>
      <c r="O13" s="114"/>
    </row>
    <row r="14" spans="1:15" s="23" customFormat="1" ht="12.75" customHeight="1">
      <c r="A14" s="21">
        <v>9</v>
      </c>
      <c r="B14" s="83" t="s">
        <v>37</v>
      </c>
      <c r="C14" s="24">
        <f>C9*D14</f>
        <v>34977</v>
      </c>
      <c r="D14" s="8">
        <v>0.393</v>
      </c>
      <c r="E14" s="25"/>
      <c r="F14" s="25"/>
      <c r="G14" s="25"/>
      <c r="H14" s="25"/>
      <c r="I14" s="24">
        <f>I9*J14</f>
        <v>54911.99999999999</v>
      </c>
      <c r="J14" s="8">
        <v>0.286</v>
      </c>
      <c r="K14" s="24">
        <f>K9*L14</f>
        <v>117623.99999999999</v>
      </c>
      <c r="L14" s="8">
        <v>0.348</v>
      </c>
      <c r="M14" s="24">
        <f>M9*N14</f>
        <v>914128</v>
      </c>
      <c r="N14" s="8">
        <v>0.589</v>
      </c>
      <c r="O14" s="115"/>
    </row>
    <row r="15" spans="1:15" s="10" customFormat="1" ht="12.75" customHeight="1">
      <c r="A15" s="84" t="s">
        <v>38</v>
      </c>
      <c r="B15" s="85" t="s">
        <v>12</v>
      </c>
      <c r="C15" s="7">
        <f>C9*D15</f>
        <v>0</v>
      </c>
      <c r="D15" s="8">
        <v>0</v>
      </c>
      <c r="E15" s="9"/>
      <c r="F15" s="9"/>
      <c r="G15" s="9"/>
      <c r="H15" s="9"/>
      <c r="I15" s="7">
        <f>I9*J15</f>
        <v>0</v>
      </c>
      <c r="J15" s="8">
        <v>0</v>
      </c>
      <c r="K15" s="7">
        <f>K9*L15</f>
        <v>4056</v>
      </c>
      <c r="L15" s="8">
        <v>0.012</v>
      </c>
      <c r="M15" s="7">
        <f>M9*N15</f>
        <v>13967.999999999998</v>
      </c>
      <c r="N15" s="8">
        <v>0.009</v>
      </c>
      <c r="O15" s="116"/>
    </row>
    <row r="16" spans="1:15" s="1" customFormat="1" ht="12.75" customHeight="1">
      <c r="A16" s="86">
        <v>11</v>
      </c>
      <c r="B16" s="87" t="s">
        <v>13</v>
      </c>
      <c r="C16" s="4">
        <f>C9*D16</f>
        <v>800.9999999999999</v>
      </c>
      <c r="D16" s="6">
        <v>0.009</v>
      </c>
      <c r="E16" s="5"/>
      <c r="F16" s="5"/>
      <c r="G16" s="5"/>
      <c r="H16" s="5"/>
      <c r="I16" s="4">
        <f>I9*J16</f>
        <v>5760</v>
      </c>
      <c r="J16" s="6">
        <v>0.03</v>
      </c>
      <c r="K16" s="4">
        <f>K9*L16</f>
        <v>21970</v>
      </c>
      <c r="L16" s="6">
        <v>0.065</v>
      </c>
      <c r="M16" s="4">
        <f>M9*N16</f>
        <v>7760</v>
      </c>
      <c r="N16" s="6">
        <v>0.005</v>
      </c>
      <c r="O16" s="114"/>
    </row>
    <row r="17" spans="1:15" s="1" customFormat="1" ht="12.75" customHeight="1">
      <c r="A17" s="88" t="s">
        <v>39</v>
      </c>
      <c r="B17" s="89" t="s">
        <v>15</v>
      </c>
      <c r="C17" s="11">
        <f>C9*D17</f>
        <v>1691</v>
      </c>
      <c r="D17" s="12">
        <v>0.019</v>
      </c>
      <c r="E17" s="5"/>
      <c r="F17" s="5"/>
      <c r="G17" s="5"/>
      <c r="H17" s="5"/>
      <c r="I17" s="11">
        <f>I9*J17</f>
        <v>2880</v>
      </c>
      <c r="J17" s="12">
        <v>0.015</v>
      </c>
      <c r="K17" s="11">
        <f>K9*L17</f>
        <v>2704</v>
      </c>
      <c r="L17" s="12">
        <v>0.008</v>
      </c>
      <c r="M17" s="11">
        <f>M9*N17</f>
        <v>12416</v>
      </c>
      <c r="N17" s="12">
        <v>0.008</v>
      </c>
      <c r="O17" s="114"/>
    </row>
    <row r="18" spans="1:15" s="1" customFormat="1" ht="12.75" customHeight="1">
      <c r="A18" s="88" t="s">
        <v>14</v>
      </c>
      <c r="B18" s="85" t="s">
        <v>16</v>
      </c>
      <c r="C18" s="11">
        <f>C9*D18</f>
        <v>2136</v>
      </c>
      <c r="D18" s="12">
        <v>0.024</v>
      </c>
      <c r="E18" s="5"/>
      <c r="F18" s="5"/>
      <c r="G18" s="5"/>
      <c r="H18" s="5"/>
      <c r="I18" s="11">
        <f>I9*J18</f>
        <v>2688</v>
      </c>
      <c r="J18" s="12">
        <v>0.014</v>
      </c>
      <c r="K18" s="11">
        <f>K9*L18</f>
        <v>3718</v>
      </c>
      <c r="L18" s="12">
        <v>0.011</v>
      </c>
      <c r="M18" s="11">
        <f>M9*N18</f>
        <v>4656</v>
      </c>
      <c r="N18" s="12">
        <v>0.003</v>
      </c>
      <c r="O18" s="114"/>
    </row>
    <row r="19" spans="1:15" s="1" customFormat="1" ht="12.75" customHeight="1">
      <c r="A19" s="88">
        <v>14</v>
      </c>
      <c r="B19" s="89" t="s">
        <v>17</v>
      </c>
      <c r="C19" s="11">
        <f>C9*D19</f>
        <v>9256</v>
      </c>
      <c r="D19" s="12">
        <v>0.104</v>
      </c>
      <c r="E19" s="5"/>
      <c r="F19" s="5"/>
      <c r="G19" s="5"/>
      <c r="H19" s="5"/>
      <c r="I19" s="11">
        <f>I9*J19</f>
        <v>15168</v>
      </c>
      <c r="J19" s="12">
        <v>0.079</v>
      </c>
      <c r="K19" s="11">
        <f>K9*L19</f>
        <v>22984</v>
      </c>
      <c r="L19" s="12">
        <v>0.068</v>
      </c>
      <c r="M19" s="11">
        <f>M9*N19</f>
        <v>45008</v>
      </c>
      <c r="N19" s="12">
        <v>0.029</v>
      </c>
      <c r="O19" s="114"/>
    </row>
    <row r="20" spans="1:15" s="1" customFormat="1" ht="12.75" customHeight="1">
      <c r="A20" s="88">
        <v>15</v>
      </c>
      <c r="B20" s="89" t="s">
        <v>18</v>
      </c>
      <c r="C20" s="11">
        <f>C9*D20</f>
        <v>2492</v>
      </c>
      <c r="D20" s="12">
        <v>0.028</v>
      </c>
      <c r="E20" s="5"/>
      <c r="F20" s="5"/>
      <c r="G20" s="5"/>
      <c r="H20" s="5"/>
      <c r="I20" s="11">
        <f>I9*J20</f>
        <v>1920</v>
      </c>
      <c r="J20" s="12">
        <v>0.01</v>
      </c>
      <c r="K20" s="11">
        <f>K9*L20</f>
        <v>6422</v>
      </c>
      <c r="L20" s="12">
        <v>0.019</v>
      </c>
      <c r="M20" s="11">
        <f>M9*N20</f>
        <v>15520</v>
      </c>
      <c r="N20" s="12">
        <v>0.01</v>
      </c>
      <c r="O20" s="114"/>
    </row>
    <row r="21" spans="1:15" s="1" customFormat="1" ht="12.75" customHeight="1">
      <c r="A21" s="88">
        <v>16</v>
      </c>
      <c r="B21" s="89" t="s">
        <v>19</v>
      </c>
      <c r="C21" s="11">
        <f>C9*D21</f>
        <v>356</v>
      </c>
      <c r="D21" s="12">
        <v>0.004</v>
      </c>
      <c r="E21" s="5"/>
      <c r="F21" s="5"/>
      <c r="G21" s="5"/>
      <c r="H21" s="5"/>
      <c r="I21" s="11">
        <f>I9*J21</f>
        <v>384</v>
      </c>
      <c r="J21" s="12">
        <v>0.002</v>
      </c>
      <c r="K21" s="11">
        <f>K9*L21</f>
        <v>676</v>
      </c>
      <c r="L21" s="12">
        <v>0.002</v>
      </c>
      <c r="M21" s="11">
        <f>M9*N21</f>
        <v>1552</v>
      </c>
      <c r="N21" s="12">
        <v>0.001</v>
      </c>
      <c r="O21" s="114"/>
    </row>
    <row r="22" spans="1:15" s="1" customFormat="1" ht="12.75" customHeight="1">
      <c r="A22" s="88">
        <v>17</v>
      </c>
      <c r="B22" s="89" t="s">
        <v>20</v>
      </c>
      <c r="C22" s="13">
        <f>C9*D22</f>
        <v>3826.9999999999995</v>
      </c>
      <c r="D22" s="12">
        <v>0.043</v>
      </c>
      <c r="E22" s="5"/>
      <c r="F22" s="5"/>
      <c r="G22" s="5"/>
      <c r="H22" s="5"/>
      <c r="I22" s="13">
        <f>I9*J22</f>
        <v>15360</v>
      </c>
      <c r="J22" s="12">
        <v>0.08</v>
      </c>
      <c r="K22" s="13">
        <f>K9*L22</f>
        <v>30758</v>
      </c>
      <c r="L22" s="12">
        <v>0.091</v>
      </c>
      <c r="M22" s="13">
        <f>M9*N22</f>
        <v>96224</v>
      </c>
      <c r="N22" s="12">
        <v>0.062</v>
      </c>
      <c r="O22" s="114"/>
    </row>
    <row r="23" spans="1:15" s="1" customFormat="1" ht="12.75" customHeight="1">
      <c r="A23" s="78">
        <v>18</v>
      </c>
      <c r="B23" s="79" t="s">
        <v>40</v>
      </c>
      <c r="C23" s="90">
        <f>SUM(C13:C22)</f>
        <v>56515</v>
      </c>
      <c r="D23" s="81">
        <f>SUM(D13:D22)</f>
        <v>0.6350000000000001</v>
      </c>
      <c r="E23" s="82"/>
      <c r="F23" s="82"/>
      <c r="G23" s="82"/>
      <c r="H23" s="82"/>
      <c r="I23" s="90">
        <f aca="true" t="shared" si="1" ref="I23:N23">SUM(I13:I22)</f>
        <v>113664</v>
      </c>
      <c r="J23" s="81">
        <f t="shared" si="1"/>
        <v>0.592</v>
      </c>
      <c r="K23" s="90">
        <f t="shared" si="1"/>
        <v>281554</v>
      </c>
      <c r="L23" s="81">
        <f t="shared" si="1"/>
        <v>0.8329999999999999</v>
      </c>
      <c r="M23" s="90">
        <f t="shared" si="1"/>
        <v>1271088</v>
      </c>
      <c r="N23" s="81">
        <f t="shared" si="1"/>
        <v>0.819</v>
      </c>
      <c r="O23" s="114"/>
    </row>
    <row r="24" spans="1:15" s="1" customFormat="1" ht="12.75" customHeight="1">
      <c r="A24" s="78">
        <v>19</v>
      </c>
      <c r="B24" s="79" t="s">
        <v>41</v>
      </c>
      <c r="C24" s="90">
        <f>C9-C23</f>
        <v>32485</v>
      </c>
      <c r="D24" s="81">
        <f>D9-D23</f>
        <v>0.3649999999999999</v>
      </c>
      <c r="E24" s="82"/>
      <c r="F24" s="82"/>
      <c r="G24" s="82"/>
      <c r="H24" s="82"/>
      <c r="I24" s="90">
        <f aca="true" t="shared" si="2" ref="I24:N24">I9-I23</f>
        <v>78336</v>
      </c>
      <c r="J24" s="81">
        <f t="shared" si="2"/>
        <v>0.40800000000000003</v>
      </c>
      <c r="K24" s="90">
        <f t="shared" si="2"/>
        <v>56446</v>
      </c>
      <c r="L24" s="81">
        <f t="shared" si="2"/>
        <v>0.16700000000000015</v>
      </c>
      <c r="M24" s="90">
        <f t="shared" si="2"/>
        <v>280912</v>
      </c>
      <c r="N24" s="81">
        <f t="shared" si="2"/>
        <v>0.18100000000000005</v>
      </c>
      <c r="O24" s="114"/>
    </row>
    <row r="25" spans="1:15" s="1" customFormat="1" ht="12.75" customHeight="1">
      <c r="A25" s="78">
        <v>20</v>
      </c>
      <c r="B25" s="14" t="s">
        <v>21</v>
      </c>
      <c r="C25" s="90">
        <f>C9*D25</f>
        <v>979</v>
      </c>
      <c r="D25" s="81">
        <v>0.011</v>
      </c>
      <c r="E25" s="82"/>
      <c r="F25" s="82"/>
      <c r="G25" s="82"/>
      <c r="H25" s="82"/>
      <c r="I25" s="90">
        <f>I9*J25</f>
        <v>1344</v>
      </c>
      <c r="J25" s="81">
        <v>0.007</v>
      </c>
      <c r="K25" s="90">
        <f>K9*L25</f>
        <v>7436</v>
      </c>
      <c r="L25" s="81">
        <v>0.022</v>
      </c>
      <c r="M25" s="90">
        <f>M9*N25</f>
        <v>6208</v>
      </c>
      <c r="N25" s="81">
        <v>0.004</v>
      </c>
      <c r="O25" s="114"/>
    </row>
    <row r="26" spans="1:14" ht="13.5" customHeight="1">
      <c r="A26" s="70">
        <v>21</v>
      </c>
      <c r="B26" s="91" t="s">
        <v>42</v>
      </c>
      <c r="C26" s="92">
        <f>C24-C25</f>
        <v>31506</v>
      </c>
      <c r="D26" s="93">
        <f>D24-D25</f>
        <v>0.35399999999999987</v>
      </c>
      <c r="E26" s="94"/>
      <c r="F26" s="94"/>
      <c r="G26" s="94"/>
      <c r="H26" s="94"/>
      <c r="I26" s="92">
        <f aca="true" t="shared" si="3" ref="I26:N26">I24-I25</f>
        <v>76992</v>
      </c>
      <c r="J26" s="93">
        <f t="shared" si="3"/>
        <v>0.401</v>
      </c>
      <c r="K26" s="92">
        <f t="shared" si="3"/>
        <v>49010</v>
      </c>
      <c r="L26" s="93">
        <f t="shared" si="3"/>
        <v>0.14500000000000016</v>
      </c>
      <c r="M26" s="92">
        <f t="shared" si="3"/>
        <v>274704</v>
      </c>
      <c r="N26" s="93">
        <f t="shared" si="3"/>
        <v>0.17700000000000005</v>
      </c>
    </row>
    <row r="27" spans="1:14" ht="13.5" customHeight="1">
      <c r="A27" s="70"/>
      <c r="B27" s="95"/>
      <c r="C27" s="96"/>
      <c r="D27" s="97"/>
      <c r="E27" s="98"/>
      <c r="F27" s="98"/>
      <c r="G27" s="98"/>
      <c r="H27" s="98"/>
      <c r="I27" s="96"/>
      <c r="J27" s="97"/>
      <c r="K27" s="96"/>
      <c r="L27" s="97"/>
      <c r="M27" s="96"/>
      <c r="N27" s="97"/>
    </row>
    <row r="28" spans="2:14" ht="12.75" customHeight="1">
      <c r="B28" s="99" t="s">
        <v>22</v>
      </c>
      <c r="C28" s="100"/>
      <c r="D28" s="101"/>
      <c r="E28" s="102"/>
      <c r="F28" s="102"/>
      <c r="G28" s="102"/>
      <c r="H28" s="102"/>
      <c r="I28" s="100"/>
      <c r="J28" s="101"/>
      <c r="K28" s="100"/>
      <c r="L28" s="101"/>
      <c r="M28" s="100"/>
      <c r="N28" s="101"/>
    </row>
    <row r="29" spans="1:14" s="17" customFormat="1" ht="12.75" customHeight="1">
      <c r="A29" s="16"/>
      <c r="B29" s="17" t="s">
        <v>23</v>
      </c>
      <c r="C29" s="103">
        <f>C9</f>
        <v>89000</v>
      </c>
      <c r="D29" s="104"/>
      <c r="I29" s="103">
        <f>I9</f>
        <v>192000</v>
      </c>
      <c r="J29" s="104"/>
      <c r="K29" s="103">
        <f>K9</f>
        <v>338000</v>
      </c>
      <c r="L29" s="104"/>
      <c r="M29" s="103">
        <f>M9</f>
        <v>1552000</v>
      </c>
      <c r="N29" s="104"/>
    </row>
    <row r="30" spans="1:14" s="17" customFormat="1" ht="12.75" customHeight="1">
      <c r="A30" s="16"/>
      <c r="B30" s="17" t="s">
        <v>24</v>
      </c>
      <c r="C30" s="103">
        <f>C9/C31</f>
        <v>59333.333333333336</v>
      </c>
      <c r="D30" s="104"/>
      <c r="E30" s="105"/>
      <c r="F30" s="105"/>
      <c r="G30" s="105"/>
      <c r="H30" s="105"/>
      <c r="I30" s="103">
        <f>I9/I31</f>
        <v>71111.11111111111</v>
      </c>
      <c r="J30" s="104"/>
      <c r="K30" s="103">
        <f>K9/K31</f>
        <v>68979.59183673469</v>
      </c>
      <c r="L30" s="104"/>
      <c r="M30" s="103">
        <f>M9/M31</f>
        <v>238769.23076923078</v>
      </c>
      <c r="N30" s="104"/>
    </row>
    <row r="31" spans="1:14" s="17" customFormat="1" ht="12.75" customHeight="1">
      <c r="A31" s="16"/>
      <c r="B31" s="17" t="s">
        <v>25</v>
      </c>
      <c r="C31" s="106">
        <v>1.5</v>
      </c>
      <c r="D31" s="106"/>
      <c r="E31" s="106"/>
      <c r="F31" s="106"/>
      <c r="G31" s="106"/>
      <c r="H31" s="106"/>
      <c r="I31" s="106">
        <v>2.7</v>
      </c>
      <c r="J31" s="106"/>
      <c r="K31" s="106">
        <v>4.9</v>
      </c>
      <c r="L31" s="106"/>
      <c r="M31" s="106">
        <v>6.5</v>
      </c>
      <c r="N31" s="106"/>
    </row>
    <row r="32" spans="1:14" s="17" customFormat="1" ht="12.75" customHeight="1">
      <c r="A32" s="16"/>
      <c r="B32" s="17" t="s">
        <v>26</v>
      </c>
      <c r="C32" s="106">
        <v>1</v>
      </c>
      <c r="D32" s="106"/>
      <c r="E32" s="106"/>
      <c r="F32" s="106"/>
      <c r="G32" s="106"/>
      <c r="H32" s="106"/>
      <c r="I32" s="106">
        <v>1</v>
      </c>
      <c r="J32" s="106"/>
      <c r="K32" s="106">
        <v>1</v>
      </c>
      <c r="L32" s="106"/>
      <c r="M32" s="106">
        <v>1</v>
      </c>
      <c r="N32" s="106"/>
    </row>
    <row r="33" spans="2:13" ht="12.75" customHeight="1">
      <c r="B33" s="17" t="s">
        <v>27</v>
      </c>
      <c r="C33" s="103">
        <f>C13/(C31-C32)</f>
        <v>1957.9999999999998</v>
      </c>
      <c r="I33" s="103">
        <f>I13/(I31-I32)</f>
        <v>8583.529411764704</v>
      </c>
      <c r="K33" s="103">
        <f>K13/(K31-K32)</f>
        <v>18113.333333333332</v>
      </c>
      <c r="M33" s="103">
        <f>M13/(M31-M32)</f>
        <v>29064.727272727272</v>
      </c>
    </row>
    <row r="34" spans="2:14" ht="12.75" customHeight="1">
      <c r="B34" s="17" t="s">
        <v>28</v>
      </c>
      <c r="C34" s="108">
        <v>32000</v>
      </c>
      <c r="D34" s="108"/>
      <c r="E34" s="108"/>
      <c r="F34" s="108"/>
      <c r="G34" s="108"/>
      <c r="H34" s="108"/>
      <c r="I34" s="108">
        <v>77000</v>
      </c>
      <c r="J34" s="108"/>
      <c r="K34" s="108">
        <v>49000</v>
      </c>
      <c r="L34" s="108"/>
      <c r="M34" s="108">
        <v>277000</v>
      </c>
      <c r="N34" s="108"/>
    </row>
    <row r="35" spans="2:14" ht="12.75" customHeight="1">
      <c r="B35" s="17" t="s">
        <v>29</v>
      </c>
      <c r="C35" s="108">
        <v>32000</v>
      </c>
      <c r="D35" s="108"/>
      <c r="E35" s="108"/>
      <c r="F35" s="108"/>
      <c r="G35" s="108"/>
      <c r="H35" s="108"/>
      <c r="I35" s="108">
        <v>77000</v>
      </c>
      <c r="J35" s="108"/>
      <c r="K35" s="108">
        <v>49000</v>
      </c>
      <c r="L35" s="108"/>
      <c r="M35" s="108">
        <v>277000</v>
      </c>
      <c r="N35" s="108"/>
    </row>
    <row r="36" spans="3:14" ht="12.75" customHeight="1">
      <c r="C36" s="110"/>
      <c r="D36" s="108"/>
      <c r="E36" s="110"/>
      <c r="F36" s="110"/>
      <c r="G36" s="110"/>
      <c r="H36" s="110"/>
      <c r="I36" s="110"/>
      <c r="J36" s="108"/>
      <c r="K36" s="110"/>
      <c r="L36" s="108"/>
      <c r="M36" s="110"/>
      <c r="N36" s="108"/>
    </row>
    <row r="37" spans="1:14" ht="12.75" customHeight="1">
      <c r="A37" s="145" t="s">
        <v>54</v>
      </c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</row>
    <row r="38" spans="1:14" ht="12.75" customHeight="1">
      <c r="A38" s="145"/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</row>
  </sheetData>
  <mergeCells count="7">
    <mergeCell ref="A37:N38"/>
    <mergeCell ref="M1:N1"/>
    <mergeCell ref="C3:N3"/>
    <mergeCell ref="C4:D4"/>
    <mergeCell ref="K4:L4"/>
    <mergeCell ref="M4:N4"/>
    <mergeCell ref="I4:J4"/>
  </mergeCells>
  <printOptions horizontalCentered="1"/>
  <pageMargins left="0.31496062992126" right="0.31496062992126" top="0.31496062992126" bottom="0.31496062992126" header="0.4921259845" footer="0.4921259845"/>
  <pageSetup horizontalDpi="300" verticalDpi="300" orientation="landscape" paperSize="9" scale="83" r:id="rId1"/>
  <headerFooter alignWithMargins="0">
    <oddFooter>&amp;LStand Februar 2011
© Copyright 2011 Deubner Verlag GmbH &amp;&amp; Co. KG, www.deubner-verlag.de&amp;R
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38"/>
  <sheetViews>
    <sheetView showGridLines="0" workbookViewId="0" topLeftCell="A1">
      <selection activeCell="B5" sqref="B5"/>
    </sheetView>
  </sheetViews>
  <sheetFormatPr defaultColWidth="10.57421875" defaultRowHeight="12.75" customHeight="1"/>
  <cols>
    <col min="1" max="1" width="3.7109375" style="16" customWidth="1"/>
    <col min="2" max="2" width="37.57421875" style="17" customWidth="1"/>
    <col min="3" max="3" width="13.7109375" style="111" customWidth="1"/>
    <col min="4" max="4" width="9.7109375" style="104" customWidth="1"/>
    <col min="5" max="8" width="0" style="17" hidden="1" customWidth="1"/>
    <col min="9" max="9" width="13.7109375" style="17" customWidth="1"/>
    <col min="10" max="10" width="10.57421875" style="104" customWidth="1"/>
    <col min="11" max="11" width="13.7109375" style="111" customWidth="1"/>
    <col min="12" max="12" width="9.7109375" style="104" customWidth="1"/>
    <col min="13" max="13" width="13.7109375" style="17" customWidth="1"/>
    <col min="14" max="14" width="9.7109375" style="104" customWidth="1"/>
    <col min="15" max="16384" width="9.140625" style="0" customWidth="1"/>
  </cols>
  <sheetData>
    <row r="1" spans="1:14" s="1" customFormat="1" ht="24" customHeight="1">
      <c r="A1" s="113"/>
      <c r="B1" s="42" t="s">
        <v>30</v>
      </c>
      <c r="C1" s="43"/>
      <c r="D1" s="117" t="s">
        <v>46</v>
      </c>
      <c r="E1" s="48"/>
      <c r="F1" s="48"/>
      <c r="G1" s="48"/>
      <c r="H1" s="48"/>
      <c r="I1" s="48"/>
      <c r="J1" s="118"/>
      <c r="K1" s="47"/>
      <c r="L1" s="47"/>
      <c r="M1" s="149" t="s">
        <v>53</v>
      </c>
      <c r="N1" s="149"/>
    </row>
    <row r="3" spans="1:14" s="2" customFormat="1" ht="12.75" customHeight="1">
      <c r="A3" s="53"/>
      <c r="B3" s="53"/>
      <c r="C3" s="146" t="s">
        <v>0</v>
      </c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4"/>
    </row>
    <row r="4" spans="1:14" s="3" customFormat="1" ht="12.75" customHeight="1">
      <c r="A4" s="54"/>
      <c r="B4" s="55"/>
      <c r="C4" s="150" t="s">
        <v>31</v>
      </c>
      <c r="D4" s="155"/>
      <c r="E4" s="56"/>
      <c r="F4" s="56"/>
      <c r="G4" s="56"/>
      <c r="H4" s="56"/>
      <c r="I4" s="152" t="s">
        <v>32</v>
      </c>
      <c r="J4" s="155"/>
      <c r="K4" s="150" t="s">
        <v>33</v>
      </c>
      <c r="L4" s="155"/>
      <c r="M4" s="150" t="s">
        <v>1</v>
      </c>
      <c r="N4" s="155"/>
    </row>
    <row r="5" spans="1:14" ht="12.75" customHeight="1">
      <c r="A5" s="57"/>
      <c r="B5" s="58" t="s">
        <v>2</v>
      </c>
      <c r="C5" s="59" t="s">
        <v>3</v>
      </c>
      <c r="D5" s="60" t="s">
        <v>4</v>
      </c>
      <c r="E5" s="61"/>
      <c r="F5" s="61"/>
      <c r="G5" s="61"/>
      <c r="H5" s="61"/>
      <c r="I5" s="59" t="s">
        <v>3</v>
      </c>
      <c r="J5" s="60" t="s">
        <v>4</v>
      </c>
      <c r="K5" s="62" t="s">
        <v>3</v>
      </c>
      <c r="L5" s="63" t="s">
        <v>4</v>
      </c>
      <c r="M5" s="59" t="s">
        <v>3</v>
      </c>
      <c r="N5" s="60" t="s">
        <v>4</v>
      </c>
    </row>
    <row r="6" spans="1:14" ht="12.75" customHeight="1">
      <c r="A6" s="64" t="s">
        <v>5</v>
      </c>
      <c r="B6" s="65" t="s">
        <v>34</v>
      </c>
      <c r="C6" s="66">
        <f>C9*D6</f>
        <v>76526</v>
      </c>
      <c r="D6" s="67">
        <v>0.922</v>
      </c>
      <c r="E6" s="68"/>
      <c r="F6" s="68"/>
      <c r="G6" s="68"/>
      <c r="H6" s="68"/>
      <c r="I6" s="66">
        <f>I9*J6</f>
        <v>157766</v>
      </c>
      <c r="J6" s="67">
        <v>0.826</v>
      </c>
      <c r="K6" s="66">
        <f>K9*L6</f>
        <v>287040</v>
      </c>
      <c r="L6" s="67">
        <v>0.832</v>
      </c>
      <c r="M6" s="66">
        <f>M9*N6</f>
        <v>834272</v>
      </c>
      <c r="N6" s="67">
        <v>0.928</v>
      </c>
    </row>
    <row r="7" spans="1:14" ht="12.75" customHeight="1">
      <c r="A7" s="64" t="s">
        <v>6</v>
      </c>
      <c r="B7" s="69" t="s">
        <v>35</v>
      </c>
      <c r="C7" s="66">
        <f>C9*D7</f>
        <v>6474</v>
      </c>
      <c r="D7" s="67">
        <v>0.078</v>
      </c>
      <c r="E7" s="68"/>
      <c r="F7" s="68"/>
      <c r="G7" s="68"/>
      <c r="H7" s="68"/>
      <c r="I7" s="66">
        <f>I9*J7</f>
        <v>31324</v>
      </c>
      <c r="J7" s="67">
        <v>0.164</v>
      </c>
      <c r="K7" s="66">
        <f>K9*L7</f>
        <v>55200</v>
      </c>
      <c r="L7" s="67">
        <v>0.16</v>
      </c>
      <c r="M7" s="66">
        <f>M9*N7</f>
        <v>62930.00000000001</v>
      </c>
      <c r="N7" s="67">
        <v>0.07</v>
      </c>
    </row>
    <row r="8" spans="1:14" ht="12.75" customHeight="1">
      <c r="A8" s="64">
        <v>3</v>
      </c>
      <c r="B8" s="69" t="s">
        <v>36</v>
      </c>
      <c r="C8" s="66">
        <f>C9*D8</f>
        <v>0</v>
      </c>
      <c r="D8" s="67">
        <v>0</v>
      </c>
      <c r="E8" s="68"/>
      <c r="F8" s="68"/>
      <c r="G8" s="68"/>
      <c r="H8" s="68"/>
      <c r="I8" s="66">
        <f>I9*J8</f>
        <v>1910</v>
      </c>
      <c r="J8" s="67">
        <v>0.01</v>
      </c>
      <c r="K8" s="66">
        <f>K9*L8</f>
        <v>2415</v>
      </c>
      <c r="L8" s="67">
        <v>0.007</v>
      </c>
      <c r="M8" s="66">
        <f>M9*N8</f>
        <v>1798</v>
      </c>
      <c r="N8" s="67">
        <v>0.002</v>
      </c>
    </row>
    <row r="9" spans="1:14" ht="12.75" customHeight="1" thickBot="1">
      <c r="A9" s="70">
        <v>4</v>
      </c>
      <c r="B9" s="71" t="s">
        <v>7</v>
      </c>
      <c r="C9" s="72">
        <v>83000</v>
      </c>
      <c r="D9" s="73">
        <v>1</v>
      </c>
      <c r="E9" s="68"/>
      <c r="F9" s="68"/>
      <c r="G9" s="68"/>
      <c r="H9" s="68"/>
      <c r="I9" s="72">
        <v>191000</v>
      </c>
      <c r="J9" s="73">
        <v>1</v>
      </c>
      <c r="K9" s="72">
        <v>345000</v>
      </c>
      <c r="L9" s="73">
        <v>1</v>
      </c>
      <c r="M9" s="72">
        <v>899000</v>
      </c>
      <c r="N9" s="73">
        <v>1</v>
      </c>
    </row>
    <row r="10" spans="1:14" ht="12.75" customHeight="1">
      <c r="A10" s="64">
        <v>5</v>
      </c>
      <c r="B10" s="74" t="s">
        <v>8</v>
      </c>
      <c r="C10" s="75">
        <f>C9*D10</f>
        <v>3154</v>
      </c>
      <c r="D10" s="76">
        <v>0.038</v>
      </c>
      <c r="E10" s="68"/>
      <c r="F10" s="68"/>
      <c r="G10" s="68"/>
      <c r="H10" s="68"/>
      <c r="I10" s="75">
        <f>I9*J10</f>
        <v>14898</v>
      </c>
      <c r="J10" s="76">
        <v>0.078</v>
      </c>
      <c r="K10" s="75">
        <f>K9*L10</f>
        <v>37950</v>
      </c>
      <c r="L10" s="76">
        <v>0.11</v>
      </c>
      <c r="M10" s="75">
        <f>M9*N10</f>
        <v>133951</v>
      </c>
      <c r="N10" s="76">
        <v>0.149</v>
      </c>
    </row>
    <row r="11" spans="1:14" ht="12.75" customHeight="1">
      <c r="A11" s="64">
        <v>6</v>
      </c>
      <c r="B11" s="74" t="s">
        <v>9</v>
      </c>
      <c r="C11" s="77">
        <f>C9*D11</f>
        <v>664</v>
      </c>
      <c r="D11" s="76">
        <v>0.008</v>
      </c>
      <c r="E11" s="68"/>
      <c r="F11" s="68"/>
      <c r="G11" s="68"/>
      <c r="H11" s="68"/>
      <c r="I11" s="77">
        <f>I9*J11</f>
        <v>3247.0000000000005</v>
      </c>
      <c r="J11" s="76">
        <v>0.017</v>
      </c>
      <c r="K11" s="77">
        <f>K9*L11</f>
        <v>8625</v>
      </c>
      <c r="L11" s="76">
        <v>0.025</v>
      </c>
      <c r="M11" s="77">
        <f>M9*N11</f>
        <v>28768</v>
      </c>
      <c r="N11" s="76">
        <v>0.032</v>
      </c>
    </row>
    <row r="12" spans="1:14" ht="12.75" customHeight="1">
      <c r="A12" s="64">
        <v>7</v>
      </c>
      <c r="B12" s="74" t="s">
        <v>10</v>
      </c>
      <c r="C12" s="77">
        <f>C9*D12</f>
        <v>0</v>
      </c>
      <c r="D12" s="76">
        <v>0</v>
      </c>
      <c r="E12" s="68"/>
      <c r="F12" s="68"/>
      <c r="G12" s="68"/>
      <c r="H12" s="68"/>
      <c r="I12" s="77">
        <f>I9*J12</f>
        <v>191</v>
      </c>
      <c r="J12" s="76">
        <v>0.001</v>
      </c>
      <c r="K12" s="77">
        <f>K9*L12</f>
        <v>345</v>
      </c>
      <c r="L12" s="76">
        <v>0.001</v>
      </c>
      <c r="M12" s="77">
        <f>M9*N12</f>
        <v>1798</v>
      </c>
      <c r="N12" s="76">
        <v>0.002</v>
      </c>
    </row>
    <row r="13" spans="1:14" s="1" customFormat="1" ht="12" customHeight="1">
      <c r="A13" s="78">
        <v>8</v>
      </c>
      <c r="B13" s="79" t="s">
        <v>11</v>
      </c>
      <c r="C13" s="80">
        <f>SUM(C10:C12)</f>
        <v>3818</v>
      </c>
      <c r="D13" s="81">
        <f>SUM(D10:D12)</f>
        <v>0.046</v>
      </c>
      <c r="E13" s="82"/>
      <c r="F13" s="82"/>
      <c r="G13" s="82"/>
      <c r="H13" s="82"/>
      <c r="I13" s="80">
        <f aca="true" t="shared" si="0" ref="I13:N13">SUM(I10:I12)</f>
        <v>18336</v>
      </c>
      <c r="J13" s="81">
        <f t="shared" si="0"/>
        <v>0.096</v>
      </c>
      <c r="K13" s="80">
        <f t="shared" si="0"/>
        <v>46920</v>
      </c>
      <c r="L13" s="81">
        <f t="shared" si="0"/>
        <v>0.136</v>
      </c>
      <c r="M13" s="80">
        <f t="shared" si="0"/>
        <v>164517</v>
      </c>
      <c r="N13" s="81">
        <f t="shared" si="0"/>
        <v>0.183</v>
      </c>
    </row>
    <row r="14" spans="1:14" s="23" customFormat="1" ht="12.75" customHeight="1">
      <c r="A14" s="21">
        <v>9</v>
      </c>
      <c r="B14" s="83" t="s">
        <v>37</v>
      </c>
      <c r="C14" s="24">
        <f>C9*D14</f>
        <v>29216</v>
      </c>
      <c r="D14" s="8">
        <v>0.352</v>
      </c>
      <c r="E14" s="25"/>
      <c r="F14" s="25"/>
      <c r="G14" s="25"/>
      <c r="H14" s="25"/>
      <c r="I14" s="24">
        <f>I9*J14</f>
        <v>62457</v>
      </c>
      <c r="J14" s="8">
        <v>0.327</v>
      </c>
      <c r="K14" s="24">
        <f>K9*L14</f>
        <v>131100</v>
      </c>
      <c r="L14" s="8">
        <v>0.38</v>
      </c>
      <c r="M14" s="24">
        <f>M9*N14</f>
        <v>378479</v>
      </c>
      <c r="N14" s="8">
        <v>0.421</v>
      </c>
    </row>
    <row r="15" spans="1:14" s="10" customFormat="1" ht="12.75" customHeight="1">
      <c r="A15" s="84" t="s">
        <v>38</v>
      </c>
      <c r="B15" s="85" t="s">
        <v>12</v>
      </c>
      <c r="C15" s="7">
        <f>C9*D15</f>
        <v>1079</v>
      </c>
      <c r="D15" s="8">
        <v>0.013</v>
      </c>
      <c r="E15" s="9"/>
      <c r="F15" s="9"/>
      <c r="G15" s="9"/>
      <c r="H15" s="9"/>
      <c r="I15" s="7">
        <f>I9*J15</f>
        <v>2292</v>
      </c>
      <c r="J15" s="8">
        <v>0.012</v>
      </c>
      <c r="K15" s="7">
        <f>K9*L15</f>
        <v>4485</v>
      </c>
      <c r="L15" s="8">
        <v>0.013</v>
      </c>
      <c r="M15" s="7">
        <f>M9*N15</f>
        <v>4495</v>
      </c>
      <c r="N15" s="8">
        <v>0.005</v>
      </c>
    </row>
    <row r="16" spans="1:15" s="1" customFormat="1" ht="12.75" customHeight="1">
      <c r="A16" s="86">
        <v>11</v>
      </c>
      <c r="B16" s="87" t="s">
        <v>13</v>
      </c>
      <c r="C16" s="4">
        <f>C9*D16</f>
        <v>4150</v>
      </c>
      <c r="D16" s="6">
        <v>0.05</v>
      </c>
      <c r="E16" s="5"/>
      <c r="F16" s="5"/>
      <c r="G16" s="5"/>
      <c r="H16" s="5"/>
      <c r="I16" s="4">
        <f>I9*J16</f>
        <v>6875.999999999999</v>
      </c>
      <c r="J16" s="6">
        <v>0.036</v>
      </c>
      <c r="K16" s="4">
        <f>K9*L16</f>
        <v>9660</v>
      </c>
      <c r="L16" s="6">
        <v>0.028</v>
      </c>
      <c r="M16" s="4">
        <f>M9*N16</f>
        <v>24273</v>
      </c>
      <c r="N16" s="6">
        <v>0.027</v>
      </c>
      <c r="O16" s="27"/>
    </row>
    <row r="17" spans="1:14" s="1" customFormat="1" ht="12.75" customHeight="1">
      <c r="A17" s="88" t="s">
        <v>39</v>
      </c>
      <c r="B17" s="89" t="s">
        <v>15</v>
      </c>
      <c r="C17" s="11">
        <f>C9*D17</f>
        <v>1079</v>
      </c>
      <c r="D17" s="12">
        <v>0.013</v>
      </c>
      <c r="E17" s="5"/>
      <c r="F17" s="5"/>
      <c r="G17" s="5"/>
      <c r="H17" s="5"/>
      <c r="I17" s="11">
        <f>I9*J17</f>
        <v>1718.9999999999998</v>
      </c>
      <c r="J17" s="12">
        <v>0.009</v>
      </c>
      <c r="K17" s="11">
        <f>K9*L17</f>
        <v>2415</v>
      </c>
      <c r="L17" s="12">
        <v>0.007</v>
      </c>
      <c r="M17" s="11">
        <f>M9*N17</f>
        <v>3596</v>
      </c>
      <c r="N17" s="12">
        <v>0.004</v>
      </c>
    </row>
    <row r="18" spans="1:14" s="1" customFormat="1" ht="12.75" customHeight="1">
      <c r="A18" s="88" t="s">
        <v>14</v>
      </c>
      <c r="B18" s="85" t="s">
        <v>16</v>
      </c>
      <c r="C18" s="11">
        <f>C9*D18</f>
        <v>1660</v>
      </c>
      <c r="D18" s="12">
        <v>0.02</v>
      </c>
      <c r="E18" s="5"/>
      <c r="F18" s="5"/>
      <c r="G18" s="5"/>
      <c r="H18" s="5"/>
      <c r="I18" s="11">
        <f>I9*J18</f>
        <v>2292</v>
      </c>
      <c r="J18" s="12">
        <v>0.012</v>
      </c>
      <c r="K18" s="11">
        <f>K9*L18</f>
        <v>2415</v>
      </c>
      <c r="L18" s="12">
        <v>0.007</v>
      </c>
      <c r="M18" s="11">
        <f>M9*N18</f>
        <v>10788</v>
      </c>
      <c r="N18" s="12">
        <v>0.012</v>
      </c>
    </row>
    <row r="19" spans="1:14" s="1" customFormat="1" ht="12.75" customHeight="1">
      <c r="A19" s="88">
        <v>14</v>
      </c>
      <c r="B19" s="89" t="s">
        <v>17</v>
      </c>
      <c r="C19" s="11">
        <f>C9*D19</f>
        <v>5561</v>
      </c>
      <c r="D19" s="12">
        <v>0.067</v>
      </c>
      <c r="E19" s="5"/>
      <c r="F19" s="5"/>
      <c r="G19" s="5"/>
      <c r="H19" s="5"/>
      <c r="I19" s="11">
        <f>I9*J19</f>
        <v>8595</v>
      </c>
      <c r="J19" s="12">
        <v>0.045</v>
      </c>
      <c r="K19" s="11">
        <f>K9*L19</f>
        <v>12075.000000000002</v>
      </c>
      <c r="L19" s="12">
        <v>0.035</v>
      </c>
      <c r="M19" s="11">
        <f>M9*N19</f>
        <v>26071</v>
      </c>
      <c r="N19" s="12">
        <v>0.029</v>
      </c>
    </row>
    <row r="20" spans="1:14" s="1" customFormat="1" ht="12.75" customHeight="1">
      <c r="A20" s="88">
        <v>15</v>
      </c>
      <c r="B20" s="89" t="s">
        <v>18</v>
      </c>
      <c r="C20" s="11">
        <f>C9*D20</f>
        <v>2324</v>
      </c>
      <c r="D20" s="12">
        <v>0.028</v>
      </c>
      <c r="E20" s="5"/>
      <c r="F20" s="5"/>
      <c r="G20" s="5"/>
      <c r="H20" s="5"/>
      <c r="I20" s="11">
        <f>I9*J20</f>
        <v>4966</v>
      </c>
      <c r="J20" s="12">
        <v>0.026</v>
      </c>
      <c r="K20" s="11">
        <f>K9*L20</f>
        <v>9315</v>
      </c>
      <c r="L20" s="12">
        <v>0.027</v>
      </c>
      <c r="M20" s="11">
        <f>M9*N20</f>
        <v>23374</v>
      </c>
      <c r="N20" s="12">
        <v>0.026</v>
      </c>
    </row>
    <row r="21" spans="1:14" s="1" customFormat="1" ht="12.75" customHeight="1">
      <c r="A21" s="88">
        <v>16</v>
      </c>
      <c r="B21" s="89" t="s">
        <v>19</v>
      </c>
      <c r="C21" s="11">
        <f>C9*D21</f>
        <v>166</v>
      </c>
      <c r="D21" s="12">
        <v>0.002</v>
      </c>
      <c r="E21" s="5"/>
      <c r="F21" s="5"/>
      <c r="G21" s="5"/>
      <c r="H21" s="5"/>
      <c r="I21" s="11">
        <f>I9*J21</f>
        <v>573</v>
      </c>
      <c r="J21" s="12">
        <v>0.003</v>
      </c>
      <c r="K21" s="11">
        <f>K9*L21</f>
        <v>690</v>
      </c>
      <c r="L21" s="12">
        <v>0.002</v>
      </c>
      <c r="M21" s="11">
        <f>M9*N21</f>
        <v>899</v>
      </c>
      <c r="N21" s="12">
        <v>0.001</v>
      </c>
    </row>
    <row r="22" spans="1:14" s="1" customFormat="1" ht="12.75" customHeight="1">
      <c r="A22" s="88">
        <v>17</v>
      </c>
      <c r="B22" s="89" t="s">
        <v>20</v>
      </c>
      <c r="C22" s="13">
        <f>C9*D22</f>
        <v>9877</v>
      </c>
      <c r="D22" s="12">
        <v>0.119</v>
      </c>
      <c r="E22" s="5"/>
      <c r="F22" s="5"/>
      <c r="G22" s="5"/>
      <c r="H22" s="5"/>
      <c r="I22" s="13">
        <f>I9*J22</f>
        <v>15471</v>
      </c>
      <c r="J22" s="12">
        <v>0.081</v>
      </c>
      <c r="K22" s="13">
        <f>K9*L22</f>
        <v>28635</v>
      </c>
      <c r="L22" s="12">
        <v>0.083</v>
      </c>
      <c r="M22" s="13">
        <f>M9*N22</f>
        <v>122264.00000000001</v>
      </c>
      <c r="N22" s="12">
        <v>0.136</v>
      </c>
    </row>
    <row r="23" spans="1:14" s="1" customFormat="1" ht="12.75" customHeight="1">
      <c r="A23" s="78">
        <v>18</v>
      </c>
      <c r="B23" s="79" t="s">
        <v>40</v>
      </c>
      <c r="C23" s="90">
        <f>SUM(C13:C22)</f>
        <v>58930</v>
      </c>
      <c r="D23" s="81">
        <f>SUM(D13:D22)</f>
        <v>0.71</v>
      </c>
      <c r="E23" s="82"/>
      <c r="F23" s="82"/>
      <c r="G23" s="82"/>
      <c r="H23" s="82"/>
      <c r="I23" s="90">
        <f aca="true" t="shared" si="1" ref="I23:N23">SUM(I13:I22)</f>
        <v>123577</v>
      </c>
      <c r="J23" s="81">
        <f t="shared" si="1"/>
        <v>0.647</v>
      </c>
      <c r="K23" s="90">
        <f t="shared" si="1"/>
        <v>247710</v>
      </c>
      <c r="L23" s="81">
        <f t="shared" si="1"/>
        <v>0.7180000000000001</v>
      </c>
      <c r="M23" s="90">
        <f t="shared" si="1"/>
        <v>758756</v>
      </c>
      <c r="N23" s="81">
        <f t="shared" si="1"/>
        <v>0.8440000000000001</v>
      </c>
    </row>
    <row r="24" spans="1:14" s="1" customFormat="1" ht="12.75" customHeight="1">
      <c r="A24" s="78">
        <v>19</v>
      </c>
      <c r="B24" s="79" t="s">
        <v>41</v>
      </c>
      <c r="C24" s="90">
        <f>C9-C23</f>
        <v>24070</v>
      </c>
      <c r="D24" s="81">
        <f>D9-D23</f>
        <v>0.29000000000000004</v>
      </c>
      <c r="E24" s="82"/>
      <c r="F24" s="82"/>
      <c r="G24" s="82"/>
      <c r="H24" s="82"/>
      <c r="I24" s="90">
        <f aca="true" t="shared" si="2" ref="I24:N24">I9-I23</f>
        <v>67423</v>
      </c>
      <c r="J24" s="81">
        <f t="shared" si="2"/>
        <v>0.353</v>
      </c>
      <c r="K24" s="90">
        <f t="shared" si="2"/>
        <v>97290</v>
      </c>
      <c r="L24" s="81">
        <f t="shared" si="2"/>
        <v>0.2819999999999999</v>
      </c>
      <c r="M24" s="90">
        <f t="shared" si="2"/>
        <v>140244</v>
      </c>
      <c r="N24" s="81">
        <f t="shared" si="2"/>
        <v>0.15599999999999992</v>
      </c>
    </row>
    <row r="25" spans="1:14" s="1" customFormat="1" ht="12.75" customHeight="1">
      <c r="A25" s="78">
        <v>20</v>
      </c>
      <c r="B25" s="14" t="s">
        <v>21</v>
      </c>
      <c r="C25" s="90">
        <f>C9*D25</f>
        <v>581</v>
      </c>
      <c r="D25" s="81">
        <v>0.007</v>
      </c>
      <c r="E25" s="82"/>
      <c r="F25" s="82"/>
      <c r="G25" s="82"/>
      <c r="H25" s="82"/>
      <c r="I25" s="90">
        <f>I9*J25</f>
        <v>2292</v>
      </c>
      <c r="J25" s="81">
        <v>0.012</v>
      </c>
      <c r="K25" s="90">
        <f>K9*L25</f>
        <v>1725</v>
      </c>
      <c r="L25" s="81">
        <v>0.005</v>
      </c>
      <c r="M25" s="90">
        <f>M9*N25</f>
        <v>1798</v>
      </c>
      <c r="N25" s="81">
        <v>0.002</v>
      </c>
    </row>
    <row r="26" spans="1:14" ht="13.5" customHeight="1">
      <c r="A26" s="70">
        <v>21</v>
      </c>
      <c r="B26" s="91" t="s">
        <v>42</v>
      </c>
      <c r="C26" s="92">
        <f>C24-C25</f>
        <v>23489</v>
      </c>
      <c r="D26" s="93">
        <f>D24-D25</f>
        <v>0.28300000000000003</v>
      </c>
      <c r="E26" s="94"/>
      <c r="F26" s="94"/>
      <c r="G26" s="94"/>
      <c r="H26" s="94"/>
      <c r="I26" s="92">
        <f aca="true" t="shared" si="3" ref="I26:N26">I24-I25</f>
        <v>65131</v>
      </c>
      <c r="J26" s="93">
        <f t="shared" si="3"/>
        <v>0.34099999999999997</v>
      </c>
      <c r="K26" s="92">
        <f t="shared" si="3"/>
        <v>95565</v>
      </c>
      <c r="L26" s="93">
        <f t="shared" si="3"/>
        <v>0.2769999999999999</v>
      </c>
      <c r="M26" s="92">
        <f t="shared" si="3"/>
        <v>138446</v>
      </c>
      <c r="N26" s="93">
        <f t="shared" si="3"/>
        <v>0.15399999999999991</v>
      </c>
    </row>
    <row r="27" spans="1:14" ht="13.5" customHeight="1">
      <c r="A27" s="70"/>
      <c r="B27" s="95"/>
      <c r="C27" s="96"/>
      <c r="D27" s="97"/>
      <c r="E27" s="98"/>
      <c r="F27" s="98"/>
      <c r="G27" s="98"/>
      <c r="H27" s="98"/>
      <c r="I27" s="96"/>
      <c r="J27" s="97"/>
      <c r="K27" s="96"/>
      <c r="L27" s="97"/>
      <c r="M27" s="96"/>
      <c r="N27" s="97"/>
    </row>
    <row r="28" spans="2:14" ht="12.75" customHeight="1">
      <c r="B28" s="99" t="s">
        <v>22</v>
      </c>
      <c r="C28" s="100"/>
      <c r="D28" s="101"/>
      <c r="E28" s="102"/>
      <c r="F28" s="102"/>
      <c r="G28" s="102"/>
      <c r="H28" s="102"/>
      <c r="I28" s="100"/>
      <c r="J28" s="101"/>
      <c r="K28" s="100"/>
      <c r="L28" s="101"/>
      <c r="M28" s="100"/>
      <c r="N28" s="101"/>
    </row>
    <row r="29" spans="1:14" s="17" customFormat="1" ht="12.75" customHeight="1">
      <c r="A29" s="16"/>
      <c r="B29" s="17" t="s">
        <v>23</v>
      </c>
      <c r="C29" s="103">
        <f>C9</f>
        <v>83000</v>
      </c>
      <c r="D29" s="104"/>
      <c r="I29" s="103">
        <f>I9</f>
        <v>191000</v>
      </c>
      <c r="J29" s="104"/>
      <c r="K29" s="103">
        <f>K9</f>
        <v>345000</v>
      </c>
      <c r="L29" s="104"/>
      <c r="M29" s="103">
        <f>M9</f>
        <v>899000</v>
      </c>
      <c r="N29" s="101"/>
    </row>
    <row r="30" spans="1:14" s="17" customFormat="1" ht="12.75" customHeight="1">
      <c r="A30" s="16"/>
      <c r="B30" s="17" t="s">
        <v>24</v>
      </c>
      <c r="C30" s="103">
        <f>C9/C31</f>
        <v>39523.80952380952</v>
      </c>
      <c r="D30" s="104"/>
      <c r="E30" s="105"/>
      <c r="F30" s="105"/>
      <c r="G30" s="105"/>
      <c r="H30" s="105"/>
      <c r="I30" s="103">
        <f>I9/I31</f>
        <v>63666.666666666664</v>
      </c>
      <c r="J30" s="104"/>
      <c r="K30" s="103">
        <f>K9/K31</f>
        <v>75000</v>
      </c>
      <c r="L30" s="104"/>
      <c r="M30" s="103">
        <f>M9/M31</f>
        <v>96666.66666666666</v>
      </c>
      <c r="N30" s="101"/>
    </row>
    <row r="31" spans="1:14" s="17" customFormat="1" ht="12.75" customHeight="1">
      <c r="A31" s="16"/>
      <c r="B31" s="17" t="s">
        <v>25</v>
      </c>
      <c r="C31" s="106">
        <v>2.1</v>
      </c>
      <c r="D31" s="106"/>
      <c r="E31" s="106"/>
      <c r="F31" s="106"/>
      <c r="G31" s="106"/>
      <c r="H31" s="106"/>
      <c r="I31" s="106">
        <v>3</v>
      </c>
      <c r="J31" s="106"/>
      <c r="K31" s="106">
        <v>4.6</v>
      </c>
      <c r="L31" s="106"/>
      <c r="M31" s="106">
        <v>9.3</v>
      </c>
      <c r="N31" s="107"/>
    </row>
    <row r="32" spans="1:14" s="17" customFormat="1" ht="12.75" customHeight="1">
      <c r="A32" s="16"/>
      <c r="B32" s="17" t="s">
        <v>26</v>
      </c>
      <c r="C32" s="106">
        <v>1</v>
      </c>
      <c r="D32" s="106"/>
      <c r="E32" s="106"/>
      <c r="F32" s="106"/>
      <c r="G32" s="106"/>
      <c r="H32" s="106"/>
      <c r="I32" s="106">
        <v>1</v>
      </c>
      <c r="J32" s="106"/>
      <c r="K32" s="106">
        <v>1</v>
      </c>
      <c r="L32" s="106"/>
      <c r="M32" s="106">
        <v>1</v>
      </c>
      <c r="N32" s="107"/>
    </row>
    <row r="33" spans="1:14" s="17" customFormat="1" ht="12.75" customHeight="1">
      <c r="A33" s="16"/>
      <c r="B33" s="17" t="s">
        <v>27</v>
      </c>
      <c r="C33" s="103">
        <f>C13/(C31-C32)</f>
        <v>3470.9090909090905</v>
      </c>
      <c r="D33" s="104"/>
      <c r="I33" s="103">
        <f>I13/(I31-I32)</f>
        <v>9168</v>
      </c>
      <c r="J33" s="104"/>
      <c r="K33" s="103">
        <f>K13/(K31-K32)</f>
        <v>13033.333333333334</v>
      </c>
      <c r="L33" s="104"/>
      <c r="M33" s="103">
        <f>M13/(M31-M32)</f>
        <v>19821.32530120482</v>
      </c>
      <c r="N33" s="101"/>
    </row>
    <row r="34" spans="1:14" s="17" customFormat="1" ht="12.75" customHeight="1">
      <c r="A34" s="16"/>
      <c r="B34" s="17" t="s">
        <v>28</v>
      </c>
      <c r="C34" s="108">
        <v>23000</v>
      </c>
      <c r="D34" s="108"/>
      <c r="E34" s="108"/>
      <c r="F34" s="108"/>
      <c r="G34" s="108"/>
      <c r="H34" s="108"/>
      <c r="I34" s="108">
        <v>65000</v>
      </c>
      <c r="J34" s="108"/>
      <c r="K34" s="108">
        <v>96000</v>
      </c>
      <c r="L34" s="108"/>
      <c r="M34" s="108">
        <v>139000</v>
      </c>
      <c r="N34" s="109"/>
    </row>
    <row r="35" spans="1:14" s="17" customFormat="1" ht="12.75" customHeight="1">
      <c r="A35" s="16"/>
      <c r="B35" s="17" t="s">
        <v>29</v>
      </c>
      <c r="C35" s="108">
        <v>23000</v>
      </c>
      <c r="D35" s="108"/>
      <c r="E35" s="108"/>
      <c r="F35" s="108"/>
      <c r="G35" s="108"/>
      <c r="H35" s="108"/>
      <c r="I35" s="108">
        <v>65000</v>
      </c>
      <c r="J35" s="108"/>
      <c r="K35" s="108">
        <v>96000</v>
      </c>
      <c r="L35" s="108"/>
      <c r="M35" s="108">
        <v>139000</v>
      </c>
      <c r="N35" s="109"/>
    </row>
    <row r="36" spans="3:14" ht="12.75" customHeight="1">
      <c r="C36" s="110"/>
      <c r="D36" s="108"/>
      <c r="E36" s="110"/>
      <c r="F36" s="110"/>
      <c r="G36" s="110"/>
      <c r="H36" s="110"/>
      <c r="I36" s="110"/>
      <c r="J36" s="108"/>
      <c r="K36" s="110"/>
      <c r="L36" s="108"/>
      <c r="M36" s="110"/>
      <c r="N36" s="108"/>
    </row>
    <row r="37" spans="1:14" ht="12.75" customHeight="1">
      <c r="A37" s="145" t="s">
        <v>54</v>
      </c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</row>
    <row r="38" spans="1:14" ht="12.75" customHeight="1">
      <c r="A38" s="145"/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</row>
  </sheetData>
  <mergeCells count="7">
    <mergeCell ref="A37:N38"/>
    <mergeCell ref="M1:N1"/>
    <mergeCell ref="C3:N3"/>
    <mergeCell ref="C4:D4"/>
    <mergeCell ref="K4:L4"/>
    <mergeCell ref="M4:N4"/>
    <mergeCell ref="I4:J4"/>
  </mergeCells>
  <printOptions horizontalCentered="1"/>
  <pageMargins left="0.31496062992126" right="0.31496062992126" top="0.31496062992126" bottom="0.31496062992126" header="0.4921259845" footer="0.4921259845"/>
  <pageSetup horizontalDpi="300" verticalDpi="300" orientation="landscape" paperSize="9" scale="83" r:id="rId1"/>
  <headerFooter alignWithMargins="0">
    <oddFooter>&amp;LStand Februar 2011
© Copyright 2011 Deubner Verlag GmbH &amp;&amp; Co. KG, www.deubner-verlag.de&amp;R
&amp;P von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38"/>
  <sheetViews>
    <sheetView showGridLines="0" workbookViewId="0" topLeftCell="A1">
      <selection activeCell="B5" sqref="B5"/>
    </sheetView>
  </sheetViews>
  <sheetFormatPr defaultColWidth="10.57421875" defaultRowHeight="12.75" customHeight="1"/>
  <cols>
    <col min="1" max="1" width="3.7109375" style="16" customWidth="1"/>
    <col min="2" max="2" width="37.57421875" style="17" customWidth="1"/>
    <col min="3" max="3" width="13.7109375" style="111" customWidth="1"/>
    <col min="4" max="4" width="9.7109375" style="104" customWidth="1"/>
    <col min="5" max="8" width="0" style="17" hidden="1" customWidth="1"/>
    <col min="9" max="9" width="13.7109375" style="17" customWidth="1"/>
    <col min="10" max="10" width="10.57421875" style="104" customWidth="1"/>
    <col min="11" max="11" width="13.7109375" style="111" customWidth="1"/>
    <col min="12" max="12" width="9.7109375" style="104" customWidth="1"/>
    <col min="13" max="13" width="13.7109375" style="17" customWidth="1"/>
    <col min="14" max="14" width="9.7109375" style="104" customWidth="1"/>
    <col min="15" max="16384" width="9.140625" style="0" customWidth="1"/>
  </cols>
  <sheetData>
    <row r="1" spans="1:14" s="1" customFormat="1" ht="24" customHeight="1">
      <c r="A1" s="113"/>
      <c r="B1" s="42" t="s">
        <v>30</v>
      </c>
      <c r="C1" s="43"/>
      <c r="D1" s="50"/>
      <c r="E1" s="49"/>
      <c r="F1" s="49"/>
      <c r="G1" s="49"/>
      <c r="H1" s="49"/>
      <c r="I1" s="51" t="s">
        <v>49</v>
      </c>
      <c r="J1" s="50"/>
      <c r="K1" s="47"/>
      <c r="L1" s="47"/>
      <c r="M1" s="149" t="s">
        <v>53</v>
      </c>
      <c r="N1" s="149"/>
    </row>
    <row r="3" spans="1:14" s="2" customFormat="1" ht="12.75" customHeight="1">
      <c r="A3" s="53"/>
      <c r="B3" s="53"/>
      <c r="C3" s="146" t="s">
        <v>0</v>
      </c>
      <c r="D3" s="147"/>
      <c r="E3" s="147"/>
      <c r="F3" s="147"/>
      <c r="G3" s="147"/>
      <c r="H3" s="147"/>
      <c r="I3" s="147"/>
      <c r="J3" s="147"/>
      <c r="K3" s="147"/>
      <c r="L3" s="148"/>
      <c r="M3" s="119"/>
      <c r="N3" s="119"/>
    </row>
    <row r="4" spans="1:14" s="3" customFormat="1" ht="12.75" customHeight="1">
      <c r="A4" s="54"/>
      <c r="B4" s="55"/>
      <c r="C4" s="150" t="s">
        <v>47</v>
      </c>
      <c r="D4" s="151"/>
      <c r="E4" s="56"/>
      <c r="F4" s="56"/>
      <c r="G4" s="56"/>
      <c r="H4" s="56"/>
      <c r="I4" s="152" t="s">
        <v>48</v>
      </c>
      <c r="J4" s="151"/>
      <c r="K4" s="150" t="s">
        <v>1</v>
      </c>
      <c r="L4" s="151"/>
      <c r="M4" s="156"/>
      <c r="N4" s="156"/>
    </row>
    <row r="5" spans="1:14" ht="12.75" customHeight="1">
      <c r="A5" s="57"/>
      <c r="B5" s="58" t="s">
        <v>2</v>
      </c>
      <c r="C5" s="59" t="s">
        <v>3</v>
      </c>
      <c r="D5" s="60" t="s">
        <v>4</v>
      </c>
      <c r="E5" s="61"/>
      <c r="F5" s="61"/>
      <c r="G5" s="61"/>
      <c r="H5" s="61"/>
      <c r="I5" s="59" t="s">
        <v>3</v>
      </c>
      <c r="J5" s="60" t="s">
        <v>4</v>
      </c>
      <c r="K5" s="62" t="s">
        <v>3</v>
      </c>
      <c r="L5" s="120" t="s">
        <v>4</v>
      </c>
      <c r="M5" s="121"/>
      <c r="N5" s="122"/>
    </row>
    <row r="6" spans="1:14" ht="12.75" customHeight="1">
      <c r="A6" s="64" t="s">
        <v>5</v>
      </c>
      <c r="B6" s="65" t="s">
        <v>34</v>
      </c>
      <c r="C6" s="66">
        <f>C9*D6</f>
        <v>129480</v>
      </c>
      <c r="D6" s="67">
        <v>0.78</v>
      </c>
      <c r="E6" s="68"/>
      <c r="F6" s="68"/>
      <c r="G6" s="68"/>
      <c r="H6" s="68"/>
      <c r="I6" s="66">
        <f>I9*J6</f>
        <v>295200</v>
      </c>
      <c r="J6" s="67">
        <v>0.8</v>
      </c>
      <c r="K6" s="66">
        <f>K9*L6</f>
        <v>788562</v>
      </c>
      <c r="L6" s="123">
        <v>0.859</v>
      </c>
      <c r="M6" s="124"/>
      <c r="N6" s="97"/>
    </row>
    <row r="7" spans="1:14" ht="12.75" customHeight="1">
      <c r="A7" s="64" t="s">
        <v>6</v>
      </c>
      <c r="B7" s="69" t="s">
        <v>35</v>
      </c>
      <c r="C7" s="66">
        <f>C9*D7</f>
        <v>36520</v>
      </c>
      <c r="D7" s="67">
        <v>0.22</v>
      </c>
      <c r="E7" s="68"/>
      <c r="F7" s="68"/>
      <c r="G7" s="68"/>
      <c r="H7" s="68"/>
      <c r="I7" s="66">
        <f>I9*J7</f>
        <v>71955</v>
      </c>
      <c r="J7" s="67">
        <v>0.195</v>
      </c>
      <c r="K7" s="66">
        <f>K9*L7</f>
        <v>125766.00000000001</v>
      </c>
      <c r="L7" s="123">
        <v>0.137</v>
      </c>
      <c r="M7" s="124"/>
      <c r="N7" s="97"/>
    </row>
    <row r="8" spans="1:14" ht="12.75" customHeight="1">
      <c r="A8" s="64">
        <v>3</v>
      </c>
      <c r="B8" s="69" t="s">
        <v>36</v>
      </c>
      <c r="C8" s="66">
        <f>C9*D8</f>
        <v>0</v>
      </c>
      <c r="D8" s="67">
        <v>0</v>
      </c>
      <c r="E8" s="68"/>
      <c r="F8" s="68"/>
      <c r="G8" s="68"/>
      <c r="H8" s="68"/>
      <c r="I8" s="66">
        <f>I9*J8</f>
        <v>2214</v>
      </c>
      <c r="J8" s="67">
        <v>0.006</v>
      </c>
      <c r="K8" s="66">
        <f>K9*L8</f>
        <v>2754</v>
      </c>
      <c r="L8" s="123">
        <v>0.003</v>
      </c>
      <c r="M8" s="124"/>
      <c r="N8" s="97"/>
    </row>
    <row r="9" spans="1:14" ht="12.75" customHeight="1" thickBot="1">
      <c r="A9" s="70">
        <v>4</v>
      </c>
      <c r="B9" s="71" t="s">
        <v>7</v>
      </c>
      <c r="C9" s="72">
        <v>166000</v>
      </c>
      <c r="D9" s="73">
        <v>1</v>
      </c>
      <c r="E9" s="68"/>
      <c r="F9" s="68"/>
      <c r="G9" s="68"/>
      <c r="H9" s="68"/>
      <c r="I9" s="72">
        <v>369000</v>
      </c>
      <c r="J9" s="73">
        <v>1</v>
      </c>
      <c r="K9" s="72">
        <v>918000</v>
      </c>
      <c r="L9" s="125">
        <v>1</v>
      </c>
      <c r="M9" s="96"/>
      <c r="N9" s="97"/>
    </row>
    <row r="10" spans="1:14" ht="12.75" customHeight="1">
      <c r="A10" s="64">
        <v>5</v>
      </c>
      <c r="B10" s="74" t="s">
        <v>8</v>
      </c>
      <c r="C10" s="75">
        <f>C9*D10</f>
        <v>12450</v>
      </c>
      <c r="D10" s="76">
        <v>0.075</v>
      </c>
      <c r="E10" s="68"/>
      <c r="F10" s="68"/>
      <c r="G10" s="68"/>
      <c r="H10" s="68"/>
      <c r="I10" s="75">
        <f>I9*J10</f>
        <v>50922.00000000001</v>
      </c>
      <c r="J10" s="76">
        <v>0.138</v>
      </c>
      <c r="K10" s="75">
        <f>K9*L10</f>
        <v>133110</v>
      </c>
      <c r="L10" s="126">
        <v>0.145</v>
      </c>
      <c r="M10" s="124"/>
      <c r="N10" s="97"/>
    </row>
    <row r="11" spans="1:14" ht="12.75" customHeight="1">
      <c r="A11" s="64">
        <v>6</v>
      </c>
      <c r="B11" s="74" t="s">
        <v>9</v>
      </c>
      <c r="C11" s="77">
        <f>C9*D11</f>
        <v>2656</v>
      </c>
      <c r="D11" s="76">
        <v>0.016</v>
      </c>
      <c r="E11" s="68"/>
      <c r="F11" s="68"/>
      <c r="G11" s="68"/>
      <c r="H11" s="68"/>
      <c r="I11" s="77">
        <f>I9*J11</f>
        <v>11439</v>
      </c>
      <c r="J11" s="76">
        <v>0.031</v>
      </c>
      <c r="K11" s="77">
        <f>K9*L11</f>
        <v>29376</v>
      </c>
      <c r="L11" s="126">
        <v>0.032</v>
      </c>
      <c r="M11" s="124"/>
      <c r="N11" s="97"/>
    </row>
    <row r="12" spans="1:14" ht="12.75" customHeight="1">
      <c r="A12" s="64">
        <v>7</v>
      </c>
      <c r="B12" s="74" t="s">
        <v>10</v>
      </c>
      <c r="C12" s="77">
        <f>C9*D12</f>
        <v>0</v>
      </c>
      <c r="D12" s="76">
        <v>0</v>
      </c>
      <c r="E12" s="68"/>
      <c r="F12" s="68"/>
      <c r="G12" s="68"/>
      <c r="H12" s="68"/>
      <c r="I12" s="77">
        <f>I9*J12</f>
        <v>1476</v>
      </c>
      <c r="J12" s="76">
        <v>0.004</v>
      </c>
      <c r="K12" s="77">
        <f>K9*L12</f>
        <v>2754</v>
      </c>
      <c r="L12" s="126">
        <v>0.003</v>
      </c>
      <c r="M12" s="124"/>
      <c r="N12" s="97"/>
    </row>
    <row r="13" spans="1:14" s="1" customFormat="1" ht="12" customHeight="1">
      <c r="A13" s="78">
        <v>8</v>
      </c>
      <c r="B13" s="79" t="s">
        <v>11</v>
      </c>
      <c r="C13" s="80">
        <f>SUM(C10:C12)</f>
        <v>15106</v>
      </c>
      <c r="D13" s="81">
        <f>SUM(D10:D12)</f>
        <v>0.091</v>
      </c>
      <c r="E13" s="82"/>
      <c r="F13" s="82"/>
      <c r="G13" s="82"/>
      <c r="H13" s="82"/>
      <c r="I13" s="80">
        <f>SUM(I10:I12)</f>
        <v>63837.00000000001</v>
      </c>
      <c r="J13" s="81">
        <f>SUM(J10:J12)</f>
        <v>0.17300000000000001</v>
      </c>
      <c r="K13" s="80">
        <f>SUM(K10:K12)</f>
        <v>165240</v>
      </c>
      <c r="L13" s="127">
        <f>SUM(L10:L12)</f>
        <v>0.18</v>
      </c>
      <c r="M13" s="128"/>
      <c r="N13" s="28"/>
    </row>
    <row r="14" spans="1:14" s="23" customFormat="1" ht="12.75" customHeight="1">
      <c r="A14" s="21">
        <v>9</v>
      </c>
      <c r="B14" s="83" t="s">
        <v>37</v>
      </c>
      <c r="C14" s="24">
        <f>C9*D14</f>
        <v>48638</v>
      </c>
      <c r="D14" s="8">
        <v>0.293</v>
      </c>
      <c r="E14" s="25"/>
      <c r="F14" s="25"/>
      <c r="G14" s="25"/>
      <c r="H14" s="25"/>
      <c r="I14" s="24">
        <f>I9*J14</f>
        <v>94833</v>
      </c>
      <c r="J14" s="8">
        <v>0.257</v>
      </c>
      <c r="K14" s="24">
        <f>K9*L14</f>
        <v>292842</v>
      </c>
      <c r="L14" s="8">
        <v>0.319</v>
      </c>
      <c r="M14" s="29"/>
      <c r="N14" s="30"/>
    </row>
    <row r="15" spans="1:14" s="10" customFormat="1" ht="12.75" customHeight="1">
      <c r="A15" s="84" t="s">
        <v>38</v>
      </c>
      <c r="B15" s="85" t="s">
        <v>12</v>
      </c>
      <c r="C15" s="7">
        <f>C9*D15</f>
        <v>332</v>
      </c>
      <c r="D15" s="8">
        <v>0.002</v>
      </c>
      <c r="E15" s="9"/>
      <c r="F15" s="9"/>
      <c r="G15" s="9"/>
      <c r="H15" s="9"/>
      <c r="I15" s="7">
        <f>I9*J15</f>
        <v>369</v>
      </c>
      <c r="J15" s="8">
        <v>0.001</v>
      </c>
      <c r="K15" s="7">
        <f>K9*L15</f>
        <v>1836</v>
      </c>
      <c r="L15" s="8">
        <v>0.002</v>
      </c>
      <c r="M15" s="31"/>
      <c r="N15" s="30"/>
    </row>
    <row r="16" spans="1:15" s="1" customFormat="1" ht="12.75" customHeight="1">
      <c r="A16" s="86">
        <v>11</v>
      </c>
      <c r="B16" s="87" t="s">
        <v>13</v>
      </c>
      <c r="C16" s="4">
        <f>C9*D16</f>
        <v>10458</v>
      </c>
      <c r="D16" s="6">
        <v>0.063</v>
      </c>
      <c r="E16" s="5"/>
      <c r="F16" s="5"/>
      <c r="G16" s="5"/>
      <c r="H16" s="5"/>
      <c r="I16" s="4">
        <f>I9*J16</f>
        <v>14760</v>
      </c>
      <c r="J16" s="6">
        <v>0.04</v>
      </c>
      <c r="K16" s="4">
        <f>K9*L16</f>
        <v>22950</v>
      </c>
      <c r="L16" s="6">
        <v>0.025</v>
      </c>
      <c r="M16" s="32"/>
      <c r="N16" s="33"/>
      <c r="O16" s="27"/>
    </row>
    <row r="17" spans="1:14" s="1" customFormat="1" ht="12.75" customHeight="1">
      <c r="A17" s="88" t="s">
        <v>39</v>
      </c>
      <c r="B17" s="89" t="s">
        <v>15</v>
      </c>
      <c r="C17" s="11">
        <f>C9*D17</f>
        <v>1660</v>
      </c>
      <c r="D17" s="12">
        <v>0.01</v>
      </c>
      <c r="E17" s="5"/>
      <c r="F17" s="5"/>
      <c r="G17" s="5"/>
      <c r="H17" s="5"/>
      <c r="I17" s="11">
        <f>I9*J17</f>
        <v>3320.9999999999995</v>
      </c>
      <c r="J17" s="12">
        <v>0.009</v>
      </c>
      <c r="K17" s="11">
        <f>K9*L17</f>
        <v>4590</v>
      </c>
      <c r="L17" s="34">
        <v>0.005</v>
      </c>
      <c r="M17" s="35"/>
      <c r="N17" s="28"/>
    </row>
    <row r="18" spans="1:14" s="1" customFormat="1" ht="12.75" customHeight="1">
      <c r="A18" s="88" t="s">
        <v>14</v>
      </c>
      <c r="B18" s="85" t="s">
        <v>16</v>
      </c>
      <c r="C18" s="11">
        <f>C9*D18</f>
        <v>2158</v>
      </c>
      <c r="D18" s="12">
        <v>0.013</v>
      </c>
      <c r="E18" s="5"/>
      <c r="F18" s="5"/>
      <c r="G18" s="5"/>
      <c r="H18" s="5"/>
      <c r="I18" s="11">
        <f>I9*J18</f>
        <v>3690</v>
      </c>
      <c r="J18" s="12">
        <v>0.01</v>
      </c>
      <c r="K18" s="11">
        <f>K9*L18</f>
        <v>6426</v>
      </c>
      <c r="L18" s="34">
        <v>0.007</v>
      </c>
      <c r="M18" s="35"/>
      <c r="N18" s="28"/>
    </row>
    <row r="19" spans="1:14" s="1" customFormat="1" ht="12.75" customHeight="1">
      <c r="A19" s="88">
        <v>14</v>
      </c>
      <c r="B19" s="89" t="s">
        <v>17</v>
      </c>
      <c r="C19" s="11">
        <f>C9*D19</f>
        <v>4316</v>
      </c>
      <c r="D19" s="12">
        <v>0.026</v>
      </c>
      <c r="E19" s="5"/>
      <c r="F19" s="5"/>
      <c r="G19" s="5"/>
      <c r="H19" s="5"/>
      <c r="I19" s="11">
        <f>I9*J19</f>
        <v>9225</v>
      </c>
      <c r="J19" s="12">
        <v>0.025</v>
      </c>
      <c r="K19" s="11">
        <f>K9*L19</f>
        <v>26622</v>
      </c>
      <c r="L19" s="34">
        <v>0.029</v>
      </c>
      <c r="M19" s="35"/>
      <c r="N19" s="28"/>
    </row>
    <row r="20" spans="1:14" s="1" customFormat="1" ht="12.75" customHeight="1">
      <c r="A20" s="88">
        <v>15</v>
      </c>
      <c r="B20" s="89" t="s">
        <v>18</v>
      </c>
      <c r="C20" s="11">
        <f>C9*D20</f>
        <v>4980</v>
      </c>
      <c r="D20" s="12">
        <v>0.03</v>
      </c>
      <c r="E20" s="5"/>
      <c r="F20" s="5"/>
      <c r="G20" s="5"/>
      <c r="H20" s="5"/>
      <c r="I20" s="11">
        <f>I9*J20</f>
        <v>12546</v>
      </c>
      <c r="J20" s="12">
        <v>0.034</v>
      </c>
      <c r="K20" s="11">
        <f>K9*L20</f>
        <v>19278</v>
      </c>
      <c r="L20" s="34">
        <v>0.021</v>
      </c>
      <c r="M20" s="35"/>
      <c r="N20" s="28"/>
    </row>
    <row r="21" spans="1:14" s="1" customFormat="1" ht="12.75" customHeight="1">
      <c r="A21" s="88">
        <v>16</v>
      </c>
      <c r="B21" s="89" t="s">
        <v>19</v>
      </c>
      <c r="C21" s="11">
        <f>C9*D21</f>
        <v>166</v>
      </c>
      <c r="D21" s="12">
        <v>0.001</v>
      </c>
      <c r="E21" s="5"/>
      <c r="F21" s="5"/>
      <c r="G21" s="5"/>
      <c r="H21" s="5"/>
      <c r="I21" s="11">
        <f>I9*J21</f>
        <v>1107</v>
      </c>
      <c r="J21" s="12">
        <v>0.003</v>
      </c>
      <c r="K21" s="11">
        <f>K9*L21</f>
        <v>1836</v>
      </c>
      <c r="L21" s="34">
        <v>0.002</v>
      </c>
      <c r="M21" s="35"/>
      <c r="N21" s="28"/>
    </row>
    <row r="22" spans="1:14" s="1" customFormat="1" ht="12.75" customHeight="1">
      <c r="A22" s="88">
        <v>17</v>
      </c>
      <c r="B22" s="89" t="s">
        <v>20</v>
      </c>
      <c r="C22" s="13">
        <f>C9*D22</f>
        <v>7470</v>
      </c>
      <c r="D22" s="12">
        <v>0.045</v>
      </c>
      <c r="E22" s="5"/>
      <c r="F22" s="5"/>
      <c r="G22" s="5"/>
      <c r="H22" s="5"/>
      <c r="I22" s="13">
        <f>I9*J22</f>
        <v>23985</v>
      </c>
      <c r="J22" s="12">
        <v>0.065</v>
      </c>
      <c r="K22" s="13">
        <f>K9*L22</f>
        <v>85374</v>
      </c>
      <c r="L22" s="34">
        <v>0.093</v>
      </c>
      <c r="M22" s="35"/>
      <c r="N22" s="28"/>
    </row>
    <row r="23" spans="1:14" s="1" customFormat="1" ht="12.75" customHeight="1">
      <c r="A23" s="78">
        <v>18</v>
      </c>
      <c r="B23" s="79" t="s">
        <v>40</v>
      </c>
      <c r="C23" s="90">
        <f>SUM(C13:C22)</f>
        <v>95284</v>
      </c>
      <c r="D23" s="81">
        <f>SUM(D13:D22)</f>
        <v>0.5740000000000001</v>
      </c>
      <c r="E23" s="82"/>
      <c r="F23" s="82"/>
      <c r="G23" s="82"/>
      <c r="H23" s="82"/>
      <c r="I23" s="90">
        <f>SUM(I13:I22)</f>
        <v>227673</v>
      </c>
      <c r="J23" s="81">
        <f>SUM(J13:J22)</f>
        <v>0.617</v>
      </c>
      <c r="K23" s="90">
        <f>SUM(K13:K22)</f>
        <v>626994</v>
      </c>
      <c r="L23" s="127">
        <f>SUM(L13:L22)</f>
        <v>0.683</v>
      </c>
      <c r="M23" s="129"/>
      <c r="N23" s="28"/>
    </row>
    <row r="24" spans="1:14" s="1" customFormat="1" ht="12.75" customHeight="1">
      <c r="A24" s="78">
        <v>19</v>
      </c>
      <c r="B24" s="79" t="s">
        <v>41</v>
      </c>
      <c r="C24" s="90">
        <f>C9-C23</f>
        <v>70716</v>
      </c>
      <c r="D24" s="81">
        <f>D9-D23</f>
        <v>0.42599999999999993</v>
      </c>
      <c r="E24" s="82"/>
      <c r="F24" s="82"/>
      <c r="G24" s="82"/>
      <c r="H24" s="82"/>
      <c r="I24" s="90">
        <f>I9-I23</f>
        <v>141327</v>
      </c>
      <c r="J24" s="81">
        <f>J9-J23</f>
        <v>0.383</v>
      </c>
      <c r="K24" s="90">
        <f>K9-K23</f>
        <v>291006</v>
      </c>
      <c r="L24" s="127">
        <f>L9-L23</f>
        <v>0.31699999999999995</v>
      </c>
      <c r="M24" s="129"/>
      <c r="N24" s="28"/>
    </row>
    <row r="25" spans="1:14" s="1" customFormat="1" ht="12.75" customHeight="1">
      <c r="A25" s="78">
        <v>20</v>
      </c>
      <c r="B25" s="14" t="s">
        <v>21</v>
      </c>
      <c r="C25" s="90">
        <f>C9*D25</f>
        <v>498</v>
      </c>
      <c r="D25" s="81">
        <v>0.003</v>
      </c>
      <c r="E25" s="82"/>
      <c r="F25" s="82"/>
      <c r="G25" s="82"/>
      <c r="H25" s="82"/>
      <c r="I25" s="90">
        <f>I9*J25</f>
        <v>2214</v>
      </c>
      <c r="J25" s="81">
        <v>0.006</v>
      </c>
      <c r="K25" s="90">
        <f>K9*L25</f>
        <v>2754</v>
      </c>
      <c r="L25" s="127">
        <v>0.003</v>
      </c>
      <c r="M25" s="129"/>
      <c r="N25" s="28"/>
    </row>
    <row r="26" spans="1:14" ht="13.5" customHeight="1">
      <c r="A26" s="70">
        <v>21</v>
      </c>
      <c r="B26" s="91" t="s">
        <v>42</v>
      </c>
      <c r="C26" s="92">
        <f>C24-C25</f>
        <v>70218</v>
      </c>
      <c r="D26" s="93">
        <f>D24-D25</f>
        <v>0.42299999999999993</v>
      </c>
      <c r="E26" s="94"/>
      <c r="F26" s="94"/>
      <c r="G26" s="94"/>
      <c r="H26" s="94"/>
      <c r="I26" s="92">
        <f>I24-I25</f>
        <v>139113</v>
      </c>
      <c r="J26" s="93">
        <f>J24-J25</f>
        <v>0.377</v>
      </c>
      <c r="K26" s="92">
        <f>K24-K25</f>
        <v>288252</v>
      </c>
      <c r="L26" s="130">
        <f>L24-L25</f>
        <v>0.31399999999999995</v>
      </c>
      <c r="M26" s="131"/>
      <c r="N26" s="97"/>
    </row>
    <row r="27" spans="1:14" ht="13.5" customHeight="1">
      <c r="A27" s="70"/>
      <c r="B27" s="95"/>
      <c r="C27" s="131"/>
      <c r="D27" s="132"/>
      <c r="E27" s="68"/>
      <c r="F27" s="68"/>
      <c r="G27" s="68"/>
      <c r="H27" s="68"/>
      <c r="I27" s="131"/>
      <c r="J27" s="132"/>
      <c r="K27" s="131"/>
      <c r="L27" s="132"/>
      <c r="M27" s="131"/>
      <c r="N27" s="97"/>
    </row>
    <row r="28" spans="2:14" ht="12.75" customHeight="1">
      <c r="B28" s="99" t="s">
        <v>22</v>
      </c>
      <c r="I28" s="111"/>
      <c r="M28" s="133"/>
      <c r="N28" s="134"/>
    </row>
    <row r="29" spans="1:14" s="17" customFormat="1" ht="12.75" customHeight="1">
      <c r="A29" s="16"/>
      <c r="B29" s="17" t="s">
        <v>23</v>
      </c>
      <c r="C29" s="103">
        <f>C9</f>
        <v>166000</v>
      </c>
      <c r="D29" s="104"/>
      <c r="I29" s="103">
        <f>I9</f>
        <v>369000</v>
      </c>
      <c r="J29" s="104"/>
      <c r="K29" s="103">
        <f>K9</f>
        <v>918000</v>
      </c>
      <c r="L29" s="104"/>
      <c r="M29" s="135"/>
      <c r="N29" s="134"/>
    </row>
    <row r="30" spans="1:14" s="17" customFormat="1" ht="12.75" customHeight="1">
      <c r="A30" s="16"/>
      <c r="B30" s="17" t="s">
        <v>24</v>
      </c>
      <c r="C30" s="103">
        <f>C9/C31</f>
        <v>38604.6511627907</v>
      </c>
      <c r="D30" s="104"/>
      <c r="E30" s="105"/>
      <c r="F30" s="105"/>
      <c r="G30" s="105"/>
      <c r="H30" s="105"/>
      <c r="I30" s="103">
        <f>I9/I31</f>
        <v>53478.260869565216</v>
      </c>
      <c r="J30" s="104"/>
      <c r="K30" s="103">
        <f>K9/K31</f>
        <v>79826.08695652174</v>
      </c>
      <c r="L30" s="104"/>
      <c r="M30" s="135"/>
      <c r="N30" s="134"/>
    </row>
    <row r="31" spans="1:14" s="17" customFormat="1" ht="12.75" customHeight="1">
      <c r="A31" s="16"/>
      <c r="B31" s="17" t="s">
        <v>25</v>
      </c>
      <c r="C31" s="106">
        <v>4.3</v>
      </c>
      <c r="D31" s="106"/>
      <c r="E31" s="106"/>
      <c r="F31" s="106"/>
      <c r="G31" s="106"/>
      <c r="H31" s="106"/>
      <c r="I31" s="106">
        <v>6.9</v>
      </c>
      <c r="J31" s="106"/>
      <c r="K31" s="106">
        <v>11.5</v>
      </c>
      <c r="L31" s="106"/>
      <c r="M31" s="136"/>
      <c r="N31" s="137"/>
    </row>
    <row r="32" spans="1:14" s="17" customFormat="1" ht="12.75" customHeight="1">
      <c r="A32" s="16"/>
      <c r="B32" s="17" t="s">
        <v>26</v>
      </c>
      <c r="C32" s="106">
        <v>2</v>
      </c>
      <c r="D32" s="106"/>
      <c r="E32" s="106"/>
      <c r="F32" s="106"/>
      <c r="G32" s="106"/>
      <c r="H32" s="106"/>
      <c r="I32" s="106">
        <v>2</v>
      </c>
      <c r="J32" s="106"/>
      <c r="K32" s="106">
        <v>2.7</v>
      </c>
      <c r="L32" s="106"/>
      <c r="M32" s="136"/>
      <c r="N32" s="137"/>
    </row>
    <row r="33" spans="1:14" s="17" customFormat="1" ht="12.75" customHeight="1">
      <c r="A33" s="16"/>
      <c r="B33" s="17" t="s">
        <v>27</v>
      </c>
      <c r="C33" s="103">
        <f>C13/(C31-C32)</f>
        <v>6567.826086956522</v>
      </c>
      <c r="D33" s="104"/>
      <c r="I33" s="103">
        <f>I13/(I31-I32)</f>
        <v>13027.95918367347</v>
      </c>
      <c r="J33" s="104"/>
      <c r="K33" s="103">
        <f>K13/(K31-K32)</f>
        <v>18777.272727272724</v>
      </c>
      <c r="L33" s="104"/>
      <c r="M33" s="135"/>
      <c r="N33" s="134"/>
    </row>
    <row r="34" spans="1:14" s="17" customFormat="1" ht="12.75" customHeight="1">
      <c r="A34" s="16"/>
      <c r="B34" s="17" t="s">
        <v>28</v>
      </c>
      <c r="C34" s="108">
        <v>70000</v>
      </c>
      <c r="D34" s="108"/>
      <c r="E34" s="108"/>
      <c r="F34" s="108"/>
      <c r="G34" s="108"/>
      <c r="H34" s="108"/>
      <c r="I34" s="108">
        <v>138000</v>
      </c>
      <c r="J34" s="108"/>
      <c r="K34" s="108">
        <v>290000</v>
      </c>
      <c r="L34" s="108"/>
      <c r="M34" s="138"/>
      <c r="N34" s="139"/>
    </row>
    <row r="35" spans="1:14" s="17" customFormat="1" ht="12.75" customHeight="1">
      <c r="A35" s="16"/>
      <c r="B35" s="17" t="s">
        <v>29</v>
      </c>
      <c r="C35" s="108">
        <v>35000</v>
      </c>
      <c r="D35" s="108"/>
      <c r="E35" s="108"/>
      <c r="F35" s="108"/>
      <c r="G35" s="108"/>
      <c r="H35" s="108"/>
      <c r="I35" s="108">
        <v>69000</v>
      </c>
      <c r="J35" s="108"/>
      <c r="K35" s="108">
        <v>106000</v>
      </c>
      <c r="L35" s="108"/>
      <c r="M35" s="138"/>
      <c r="N35" s="139"/>
    </row>
    <row r="36" spans="3:14" ht="12.75" customHeight="1">
      <c r="C36" s="110"/>
      <c r="D36" s="108"/>
      <c r="E36" s="110"/>
      <c r="F36" s="110"/>
      <c r="G36" s="110"/>
      <c r="H36" s="110"/>
      <c r="I36" s="110"/>
      <c r="J36" s="108"/>
      <c r="K36" s="110"/>
      <c r="L36" s="108"/>
      <c r="M36" s="140"/>
      <c r="N36" s="138"/>
    </row>
    <row r="37" spans="1:14" ht="12.75" customHeight="1">
      <c r="A37" s="145" t="s">
        <v>54</v>
      </c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</row>
    <row r="38" spans="1:14" ht="12.75" customHeight="1">
      <c r="A38" s="145"/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</row>
  </sheetData>
  <mergeCells count="7">
    <mergeCell ref="A37:N38"/>
    <mergeCell ref="M1:N1"/>
    <mergeCell ref="C3:L3"/>
    <mergeCell ref="C4:D4"/>
    <mergeCell ref="K4:L4"/>
    <mergeCell ref="M4:N4"/>
    <mergeCell ref="I4:J4"/>
  </mergeCells>
  <printOptions horizontalCentered="1"/>
  <pageMargins left="0.31496062992126" right="0.31496062992126" top="0.31496062992126" bottom="0.31496062992126" header="0.4921259845" footer="0.4921259845"/>
  <pageSetup horizontalDpi="300" verticalDpi="300" orientation="landscape" paperSize="9" scale="83" r:id="rId1"/>
  <headerFooter alignWithMargins="0">
    <oddFooter>&amp;LStand Februar 2011
© Copyright 2011 Deubner Verlag GmbH &amp;&amp; Co. KG, www.deubner-verlag.de&amp;R
&amp;P von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38"/>
  <sheetViews>
    <sheetView showGridLines="0" workbookViewId="0" topLeftCell="A1">
      <selection activeCell="B5" sqref="B5"/>
    </sheetView>
  </sheetViews>
  <sheetFormatPr defaultColWidth="10.57421875" defaultRowHeight="12.75" customHeight="1"/>
  <cols>
    <col min="1" max="1" width="3.7109375" style="16" customWidth="1"/>
    <col min="2" max="2" width="37.57421875" style="17" customWidth="1"/>
    <col min="3" max="3" width="13.7109375" style="111" customWidth="1"/>
    <col min="4" max="4" width="9.7109375" style="104" customWidth="1"/>
    <col min="5" max="8" width="0" style="17" hidden="1" customWidth="1"/>
    <col min="9" max="9" width="13.7109375" style="17" customWidth="1"/>
    <col min="10" max="10" width="10.57421875" style="104" customWidth="1"/>
    <col min="11" max="11" width="13.7109375" style="111" customWidth="1"/>
    <col min="12" max="12" width="9.7109375" style="104" customWidth="1"/>
    <col min="13" max="13" width="13.7109375" style="17" customWidth="1"/>
    <col min="14" max="14" width="9.7109375" style="104" customWidth="1"/>
    <col min="15" max="16384" width="9.140625" style="0" customWidth="1"/>
  </cols>
  <sheetData>
    <row r="1" spans="1:14" s="1" customFormat="1" ht="24" customHeight="1">
      <c r="A1" s="113"/>
      <c r="B1" s="42" t="s">
        <v>30</v>
      </c>
      <c r="C1" s="43"/>
      <c r="D1" s="117" t="s">
        <v>50</v>
      </c>
      <c r="E1" s="45"/>
      <c r="F1" s="45"/>
      <c r="G1" s="45"/>
      <c r="H1" s="45"/>
      <c r="I1" s="48"/>
      <c r="J1" s="46"/>
      <c r="K1" s="47"/>
      <c r="L1" s="47"/>
      <c r="M1" s="141"/>
      <c r="N1" s="141" t="s">
        <v>53</v>
      </c>
    </row>
    <row r="3" spans="1:14" s="2" customFormat="1" ht="12.75" customHeight="1">
      <c r="A3" s="53"/>
      <c r="B3" s="53"/>
      <c r="C3" s="146" t="s">
        <v>0</v>
      </c>
      <c r="D3" s="147"/>
      <c r="E3" s="147"/>
      <c r="F3" s="147"/>
      <c r="G3" s="147"/>
      <c r="H3" s="147"/>
      <c r="I3" s="147"/>
      <c r="J3" s="148"/>
      <c r="K3" s="119"/>
      <c r="L3" s="119"/>
      <c r="M3" s="119"/>
      <c r="N3" s="119"/>
    </row>
    <row r="4" spans="1:14" s="3" customFormat="1" ht="12.75" customHeight="1">
      <c r="A4" s="54"/>
      <c r="B4" s="55"/>
      <c r="C4" s="150" t="s">
        <v>51</v>
      </c>
      <c r="D4" s="151"/>
      <c r="E4" s="56"/>
      <c r="F4" s="56"/>
      <c r="G4" s="56"/>
      <c r="H4" s="56"/>
      <c r="I4" s="152" t="s">
        <v>1</v>
      </c>
      <c r="J4" s="151"/>
      <c r="K4" s="156"/>
      <c r="L4" s="156"/>
      <c r="M4" s="156"/>
      <c r="N4" s="156"/>
    </row>
    <row r="5" spans="1:14" ht="12.75" customHeight="1">
      <c r="A5" s="57"/>
      <c r="B5" s="58" t="s">
        <v>2</v>
      </c>
      <c r="C5" s="59" t="s">
        <v>3</v>
      </c>
      <c r="D5" s="60" t="s">
        <v>4</v>
      </c>
      <c r="E5" s="61"/>
      <c r="F5" s="61"/>
      <c r="G5" s="61"/>
      <c r="H5" s="61"/>
      <c r="I5" s="59" t="s">
        <v>3</v>
      </c>
      <c r="J5" s="142" t="s">
        <v>4</v>
      </c>
      <c r="K5" s="121"/>
      <c r="L5" s="122"/>
      <c r="M5" s="121"/>
      <c r="N5" s="122"/>
    </row>
    <row r="6" spans="1:14" ht="12.75" customHeight="1">
      <c r="A6" s="64" t="s">
        <v>5</v>
      </c>
      <c r="B6" s="65" t="s">
        <v>34</v>
      </c>
      <c r="C6" s="66">
        <f>C9*D6</f>
        <v>217704</v>
      </c>
      <c r="D6" s="67">
        <v>0.772</v>
      </c>
      <c r="E6" s="68"/>
      <c r="F6" s="68"/>
      <c r="G6" s="68"/>
      <c r="H6" s="68"/>
      <c r="I6" s="66">
        <f>I9*J6</f>
        <v>683700</v>
      </c>
      <c r="J6" s="123">
        <v>0.795</v>
      </c>
      <c r="K6" s="143"/>
      <c r="L6" s="132"/>
      <c r="M6" s="124"/>
      <c r="N6" s="97"/>
    </row>
    <row r="7" spans="1:14" ht="12.75" customHeight="1">
      <c r="A7" s="64" t="s">
        <v>6</v>
      </c>
      <c r="B7" s="69" t="s">
        <v>35</v>
      </c>
      <c r="C7" s="66">
        <f>C9*D7</f>
        <v>64296</v>
      </c>
      <c r="D7" s="67">
        <v>0.228</v>
      </c>
      <c r="E7" s="68"/>
      <c r="F7" s="68"/>
      <c r="G7" s="68"/>
      <c r="H7" s="68"/>
      <c r="I7" s="66">
        <f>I9*J7</f>
        <v>171140</v>
      </c>
      <c r="J7" s="123">
        <v>0.199</v>
      </c>
      <c r="K7" s="143"/>
      <c r="L7" s="132"/>
      <c r="M7" s="124"/>
      <c r="N7" s="97"/>
    </row>
    <row r="8" spans="1:14" ht="12.75" customHeight="1">
      <c r="A8" s="64">
        <v>3</v>
      </c>
      <c r="B8" s="69" t="s">
        <v>36</v>
      </c>
      <c r="C8" s="66">
        <f>C9*D8</f>
        <v>0</v>
      </c>
      <c r="D8" s="67">
        <v>0</v>
      </c>
      <c r="E8" s="68"/>
      <c r="F8" s="68"/>
      <c r="G8" s="68"/>
      <c r="H8" s="68"/>
      <c r="I8" s="66">
        <f>I9*J8</f>
        <v>5160</v>
      </c>
      <c r="J8" s="123">
        <v>0.006</v>
      </c>
      <c r="K8" s="143"/>
      <c r="L8" s="132"/>
      <c r="M8" s="124"/>
      <c r="N8" s="97"/>
    </row>
    <row r="9" spans="1:14" ht="12.75" customHeight="1" thickBot="1">
      <c r="A9" s="70">
        <v>4</v>
      </c>
      <c r="B9" s="71" t="s">
        <v>7</v>
      </c>
      <c r="C9" s="72">
        <v>282000</v>
      </c>
      <c r="D9" s="73">
        <v>1</v>
      </c>
      <c r="E9" s="68"/>
      <c r="F9" s="68"/>
      <c r="G9" s="68"/>
      <c r="H9" s="68"/>
      <c r="I9" s="72">
        <v>860000</v>
      </c>
      <c r="J9" s="125">
        <v>1</v>
      </c>
      <c r="K9" s="131"/>
      <c r="L9" s="132"/>
      <c r="M9" s="96"/>
      <c r="N9" s="97"/>
    </row>
    <row r="10" spans="1:14" ht="12.75" customHeight="1">
      <c r="A10" s="64">
        <v>5</v>
      </c>
      <c r="B10" s="74" t="s">
        <v>8</v>
      </c>
      <c r="C10" s="75">
        <f>C9*D10</f>
        <v>23124</v>
      </c>
      <c r="D10" s="76">
        <v>0.082</v>
      </c>
      <c r="E10" s="68"/>
      <c r="F10" s="68"/>
      <c r="G10" s="68"/>
      <c r="H10" s="68"/>
      <c r="I10" s="75">
        <f>I9*J10</f>
        <v>126420</v>
      </c>
      <c r="J10" s="126">
        <v>0.147</v>
      </c>
      <c r="K10" s="143"/>
      <c r="L10" s="132"/>
      <c r="M10" s="124"/>
      <c r="N10" s="97"/>
    </row>
    <row r="11" spans="1:14" ht="12.75" customHeight="1">
      <c r="A11" s="64">
        <v>6</v>
      </c>
      <c r="B11" s="74" t="s">
        <v>9</v>
      </c>
      <c r="C11" s="77">
        <f>C9*D11</f>
        <v>5076</v>
      </c>
      <c r="D11" s="76">
        <v>0.018</v>
      </c>
      <c r="E11" s="68"/>
      <c r="F11" s="68"/>
      <c r="G11" s="68"/>
      <c r="H11" s="68"/>
      <c r="I11" s="77">
        <f>I9*J11</f>
        <v>26660</v>
      </c>
      <c r="J11" s="126">
        <v>0.031</v>
      </c>
      <c r="K11" s="143"/>
      <c r="L11" s="132"/>
      <c r="M11" s="124"/>
      <c r="N11" s="97"/>
    </row>
    <row r="12" spans="1:14" ht="12.75" customHeight="1">
      <c r="A12" s="64">
        <v>7</v>
      </c>
      <c r="B12" s="74" t="s">
        <v>10</v>
      </c>
      <c r="C12" s="77">
        <f>C9*D12</f>
        <v>282</v>
      </c>
      <c r="D12" s="76">
        <v>0.001</v>
      </c>
      <c r="E12" s="68"/>
      <c r="F12" s="68"/>
      <c r="G12" s="68"/>
      <c r="H12" s="68"/>
      <c r="I12" s="77">
        <f>I9*J12</f>
        <v>1720</v>
      </c>
      <c r="J12" s="126">
        <v>0.002</v>
      </c>
      <c r="K12" s="143"/>
      <c r="L12" s="132"/>
      <c r="M12" s="124"/>
      <c r="N12" s="97"/>
    </row>
    <row r="13" spans="1:14" s="1" customFormat="1" ht="12" customHeight="1">
      <c r="A13" s="78">
        <v>8</v>
      </c>
      <c r="B13" s="79" t="s">
        <v>11</v>
      </c>
      <c r="C13" s="80">
        <f>SUM(C10:C12)</f>
        <v>28482</v>
      </c>
      <c r="D13" s="81">
        <f>SUM(D10:D12)</f>
        <v>0.101</v>
      </c>
      <c r="E13" s="82"/>
      <c r="F13" s="82"/>
      <c r="G13" s="82"/>
      <c r="H13" s="82"/>
      <c r="I13" s="80">
        <f>SUM(I10:I12)</f>
        <v>154800</v>
      </c>
      <c r="J13" s="127">
        <f>SUM(J10:J12)</f>
        <v>0.18</v>
      </c>
      <c r="K13" s="35"/>
      <c r="L13" s="36"/>
      <c r="M13" s="128"/>
      <c r="N13" s="28"/>
    </row>
    <row r="14" spans="1:14" s="23" customFormat="1" ht="12.75" customHeight="1">
      <c r="A14" s="21">
        <v>9</v>
      </c>
      <c r="B14" s="83" t="s">
        <v>37</v>
      </c>
      <c r="C14" s="24">
        <f>C9*D14</f>
        <v>91650</v>
      </c>
      <c r="D14" s="8">
        <v>0.325</v>
      </c>
      <c r="E14" s="25"/>
      <c r="F14" s="25"/>
      <c r="G14" s="25"/>
      <c r="H14" s="25"/>
      <c r="I14" s="24">
        <f>I9*J14</f>
        <v>264020</v>
      </c>
      <c r="J14" s="8">
        <v>0.307</v>
      </c>
      <c r="K14" s="37"/>
      <c r="L14" s="38"/>
      <c r="M14" s="29"/>
      <c r="N14" s="30"/>
    </row>
    <row r="15" spans="1:14" s="10" customFormat="1" ht="12.75" customHeight="1">
      <c r="A15" s="84" t="s">
        <v>38</v>
      </c>
      <c r="B15" s="85" t="s">
        <v>12</v>
      </c>
      <c r="C15" s="7">
        <f>C9*D15</f>
        <v>282</v>
      </c>
      <c r="D15" s="8">
        <v>0.001</v>
      </c>
      <c r="E15" s="9"/>
      <c r="F15" s="9"/>
      <c r="G15" s="9"/>
      <c r="H15" s="9"/>
      <c r="I15" s="7">
        <f>I9*J15</f>
        <v>1720</v>
      </c>
      <c r="J15" s="8">
        <v>0.002</v>
      </c>
      <c r="K15" s="39"/>
      <c r="L15" s="38"/>
      <c r="M15" s="31"/>
      <c r="N15" s="30"/>
    </row>
    <row r="16" spans="1:15" s="1" customFormat="1" ht="12.75" customHeight="1">
      <c r="A16" s="86">
        <v>11</v>
      </c>
      <c r="B16" s="87" t="s">
        <v>13</v>
      </c>
      <c r="C16" s="4">
        <f>C9*D16</f>
        <v>8178</v>
      </c>
      <c r="D16" s="6">
        <v>0.029</v>
      </c>
      <c r="E16" s="5"/>
      <c r="F16" s="5"/>
      <c r="G16" s="5"/>
      <c r="H16" s="5"/>
      <c r="I16" s="4">
        <f>I9*J16</f>
        <v>22360</v>
      </c>
      <c r="J16" s="6">
        <v>0.026</v>
      </c>
      <c r="K16" s="40"/>
      <c r="L16" s="41"/>
      <c r="M16" s="32"/>
      <c r="N16" s="33"/>
      <c r="O16" s="27"/>
    </row>
    <row r="17" spans="1:14" s="1" customFormat="1" ht="12.75" customHeight="1">
      <c r="A17" s="88" t="s">
        <v>39</v>
      </c>
      <c r="B17" s="89" t="s">
        <v>15</v>
      </c>
      <c r="C17" s="11">
        <f>C9*D17</f>
        <v>2256</v>
      </c>
      <c r="D17" s="12">
        <v>0.008</v>
      </c>
      <c r="E17" s="5"/>
      <c r="F17" s="5"/>
      <c r="G17" s="5"/>
      <c r="H17" s="5"/>
      <c r="I17" s="11">
        <f>I9*J17</f>
        <v>4300</v>
      </c>
      <c r="J17" s="34">
        <v>0.005</v>
      </c>
      <c r="K17" s="35"/>
      <c r="L17" s="36"/>
      <c r="M17" s="35"/>
      <c r="N17" s="28"/>
    </row>
    <row r="18" spans="1:14" s="1" customFormat="1" ht="12.75" customHeight="1">
      <c r="A18" s="88" t="s">
        <v>14</v>
      </c>
      <c r="B18" s="85" t="s">
        <v>16</v>
      </c>
      <c r="C18" s="11">
        <f>C9*D18</f>
        <v>3102</v>
      </c>
      <c r="D18" s="12">
        <v>0.011</v>
      </c>
      <c r="E18" s="5"/>
      <c r="F18" s="5"/>
      <c r="G18" s="5"/>
      <c r="H18" s="5"/>
      <c r="I18" s="11">
        <f>I9*J18</f>
        <v>7739.999999999999</v>
      </c>
      <c r="J18" s="34">
        <v>0.009</v>
      </c>
      <c r="K18" s="35"/>
      <c r="L18" s="36"/>
      <c r="M18" s="35"/>
      <c r="N18" s="28"/>
    </row>
    <row r="19" spans="1:14" s="1" customFormat="1" ht="12.75" customHeight="1">
      <c r="A19" s="88">
        <v>14</v>
      </c>
      <c r="B19" s="89" t="s">
        <v>17</v>
      </c>
      <c r="C19" s="11">
        <f>C9*D19</f>
        <v>12125.999999999998</v>
      </c>
      <c r="D19" s="12">
        <v>0.043</v>
      </c>
      <c r="E19" s="5"/>
      <c r="F19" s="5"/>
      <c r="G19" s="5"/>
      <c r="H19" s="5"/>
      <c r="I19" s="11">
        <f>I9*J19</f>
        <v>32680</v>
      </c>
      <c r="J19" s="34">
        <v>0.038</v>
      </c>
      <c r="K19" s="35"/>
      <c r="L19" s="36"/>
      <c r="M19" s="35"/>
      <c r="N19" s="28"/>
    </row>
    <row r="20" spans="1:14" s="1" customFormat="1" ht="12.75" customHeight="1">
      <c r="A20" s="88">
        <v>15</v>
      </c>
      <c r="B20" s="89" t="s">
        <v>18</v>
      </c>
      <c r="C20" s="11">
        <f>C9*D20</f>
        <v>5640</v>
      </c>
      <c r="D20" s="12">
        <v>0.02</v>
      </c>
      <c r="E20" s="5"/>
      <c r="F20" s="5"/>
      <c r="G20" s="5"/>
      <c r="H20" s="5"/>
      <c r="I20" s="11">
        <f>I9*J20</f>
        <v>20640</v>
      </c>
      <c r="J20" s="34">
        <v>0.024</v>
      </c>
      <c r="K20" s="35"/>
      <c r="L20" s="36"/>
      <c r="M20" s="35"/>
      <c r="N20" s="28"/>
    </row>
    <row r="21" spans="1:14" s="1" customFormat="1" ht="12.75" customHeight="1">
      <c r="A21" s="88">
        <v>16</v>
      </c>
      <c r="B21" s="89" t="s">
        <v>19</v>
      </c>
      <c r="C21" s="11">
        <f>C9*D21</f>
        <v>564</v>
      </c>
      <c r="D21" s="12">
        <v>0.002</v>
      </c>
      <c r="E21" s="5"/>
      <c r="F21" s="5"/>
      <c r="G21" s="5"/>
      <c r="H21" s="5"/>
      <c r="I21" s="11">
        <f>I9*J21</f>
        <v>1720</v>
      </c>
      <c r="J21" s="34">
        <v>0.002</v>
      </c>
      <c r="K21" s="35"/>
      <c r="L21" s="36"/>
      <c r="M21" s="35"/>
      <c r="N21" s="28"/>
    </row>
    <row r="22" spans="1:14" s="1" customFormat="1" ht="12.75" customHeight="1">
      <c r="A22" s="88">
        <v>17</v>
      </c>
      <c r="B22" s="89" t="s">
        <v>20</v>
      </c>
      <c r="C22" s="13">
        <f>C9*D22</f>
        <v>14100</v>
      </c>
      <c r="D22" s="12">
        <v>0.05</v>
      </c>
      <c r="E22" s="5"/>
      <c r="F22" s="5"/>
      <c r="G22" s="5"/>
      <c r="H22" s="5"/>
      <c r="I22" s="13">
        <f>I9*J22</f>
        <v>67080</v>
      </c>
      <c r="J22" s="34">
        <v>0.078</v>
      </c>
      <c r="K22" s="35"/>
      <c r="L22" s="36"/>
      <c r="M22" s="35"/>
      <c r="N22" s="28"/>
    </row>
    <row r="23" spans="1:14" s="1" customFormat="1" ht="12.75" customHeight="1">
      <c r="A23" s="78">
        <v>18</v>
      </c>
      <c r="B23" s="79" t="s">
        <v>40</v>
      </c>
      <c r="C23" s="90">
        <f>SUM(C13:C22)</f>
        <v>166380</v>
      </c>
      <c r="D23" s="81">
        <f>SUM(D13:D22)</f>
        <v>0.5900000000000002</v>
      </c>
      <c r="E23" s="82"/>
      <c r="F23" s="82"/>
      <c r="G23" s="82"/>
      <c r="H23" s="82"/>
      <c r="I23" s="90">
        <f>SUM(I13:I22)</f>
        <v>577060</v>
      </c>
      <c r="J23" s="127">
        <f>SUM(J13:J22)</f>
        <v>0.671</v>
      </c>
      <c r="K23" s="129"/>
      <c r="L23" s="36"/>
      <c r="M23" s="129"/>
      <c r="N23" s="28"/>
    </row>
    <row r="24" spans="1:14" s="1" customFormat="1" ht="12.75" customHeight="1">
      <c r="A24" s="78">
        <v>19</v>
      </c>
      <c r="B24" s="79" t="s">
        <v>41</v>
      </c>
      <c r="C24" s="90">
        <f>C9-C23</f>
        <v>115620</v>
      </c>
      <c r="D24" s="81">
        <f>D9-D23</f>
        <v>0.4099999999999998</v>
      </c>
      <c r="E24" s="82"/>
      <c r="F24" s="82"/>
      <c r="G24" s="82"/>
      <c r="H24" s="82"/>
      <c r="I24" s="90">
        <f>I9-I23</f>
        <v>282940</v>
      </c>
      <c r="J24" s="127">
        <f>J9-J23</f>
        <v>0.32899999999999996</v>
      </c>
      <c r="K24" s="129"/>
      <c r="L24" s="36"/>
      <c r="M24" s="129"/>
      <c r="N24" s="28"/>
    </row>
    <row r="25" spans="1:14" s="1" customFormat="1" ht="12.75" customHeight="1">
      <c r="A25" s="78">
        <v>20</v>
      </c>
      <c r="B25" s="14" t="s">
        <v>21</v>
      </c>
      <c r="C25" s="90">
        <f>C9*D25</f>
        <v>846</v>
      </c>
      <c r="D25" s="81">
        <v>0.003</v>
      </c>
      <c r="E25" s="82"/>
      <c r="F25" s="82"/>
      <c r="G25" s="82"/>
      <c r="H25" s="82"/>
      <c r="I25" s="90">
        <f>I9*J25</f>
        <v>3440</v>
      </c>
      <c r="J25" s="127">
        <v>0.004</v>
      </c>
      <c r="K25" s="129"/>
      <c r="L25" s="36"/>
      <c r="M25" s="129"/>
      <c r="N25" s="28"/>
    </row>
    <row r="26" spans="1:14" ht="13.5" customHeight="1">
      <c r="A26" s="70">
        <v>21</v>
      </c>
      <c r="B26" s="91" t="s">
        <v>42</v>
      </c>
      <c r="C26" s="92">
        <f>C24-C25</f>
        <v>114774</v>
      </c>
      <c r="D26" s="93">
        <f>D24-D25</f>
        <v>0.4069999999999998</v>
      </c>
      <c r="E26" s="94"/>
      <c r="F26" s="94"/>
      <c r="G26" s="94"/>
      <c r="H26" s="94"/>
      <c r="I26" s="92">
        <f>I24-I25</f>
        <v>279500</v>
      </c>
      <c r="J26" s="130">
        <f>J24-J25</f>
        <v>0.32499999999999996</v>
      </c>
      <c r="K26" s="131"/>
      <c r="L26" s="132"/>
      <c r="M26" s="131"/>
      <c r="N26" s="97"/>
    </row>
    <row r="27" spans="1:14" ht="13.5" customHeight="1">
      <c r="A27" s="70"/>
      <c r="B27" s="95"/>
      <c r="C27" s="96"/>
      <c r="D27" s="97"/>
      <c r="E27" s="98"/>
      <c r="F27" s="98"/>
      <c r="G27" s="98"/>
      <c r="H27" s="98"/>
      <c r="I27" s="96"/>
      <c r="J27" s="97"/>
      <c r="K27" s="131"/>
      <c r="L27" s="132"/>
      <c r="M27" s="131"/>
      <c r="N27" s="97"/>
    </row>
    <row r="28" spans="2:14" ht="12.75" customHeight="1">
      <c r="B28" s="99" t="s">
        <v>22</v>
      </c>
      <c r="C28" s="100"/>
      <c r="D28" s="101"/>
      <c r="E28" s="102"/>
      <c r="F28" s="102"/>
      <c r="G28" s="102"/>
      <c r="H28" s="102"/>
      <c r="I28" s="100"/>
      <c r="J28" s="101"/>
      <c r="K28" s="133"/>
      <c r="L28" s="144"/>
      <c r="M28" s="133"/>
      <c r="N28" s="134"/>
    </row>
    <row r="29" spans="1:14" s="17" customFormat="1" ht="12.75" customHeight="1">
      <c r="A29" s="16"/>
      <c r="B29" s="17" t="s">
        <v>23</v>
      </c>
      <c r="C29" s="103">
        <f>C9</f>
        <v>282000</v>
      </c>
      <c r="D29" s="104"/>
      <c r="I29" s="103">
        <f>I9</f>
        <v>860000</v>
      </c>
      <c r="J29" s="101"/>
      <c r="K29" s="135"/>
      <c r="L29" s="144"/>
      <c r="M29" s="135"/>
      <c r="N29" s="134"/>
    </row>
    <row r="30" spans="1:14" s="17" customFormat="1" ht="12.75" customHeight="1">
      <c r="A30" s="16"/>
      <c r="B30" s="17" t="s">
        <v>24</v>
      </c>
      <c r="C30" s="103">
        <f>C9/C31</f>
        <v>53207.547169811325</v>
      </c>
      <c r="D30" s="104"/>
      <c r="E30" s="105"/>
      <c r="F30" s="105"/>
      <c r="G30" s="105"/>
      <c r="H30" s="105"/>
      <c r="I30" s="103">
        <f>I9/I31</f>
        <v>78181.81818181818</v>
      </c>
      <c r="J30" s="101"/>
      <c r="K30" s="135"/>
      <c r="L30" s="144"/>
      <c r="M30" s="135"/>
      <c r="N30" s="134"/>
    </row>
    <row r="31" spans="1:14" s="17" customFormat="1" ht="12.75" customHeight="1">
      <c r="A31" s="16"/>
      <c r="B31" s="17" t="s">
        <v>25</v>
      </c>
      <c r="C31" s="106">
        <v>5.3</v>
      </c>
      <c r="D31" s="106"/>
      <c r="E31" s="106"/>
      <c r="F31" s="106"/>
      <c r="G31" s="106"/>
      <c r="H31" s="106"/>
      <c r="I31" s="106">
        <v>11</v>
      </c>
      <c r="J31" s="107"/>
      <c r="K31" s="136"/>
      <c r="L31" s="136"/>
      <c r="M31" s="136"/>
      <c r="N31" s="137"/>
    </row>
    <row r="32" spans="1:14" s="17" customFormat="1" ht="12.75" customHeight="1">
      <c r="A32" s="16"/>
      <c r="B32" s="17" t="s">
        <v>26</v>
      </c>
      <c r="C32" s="106">
        <v>2</v>
      </c>
      <c r="D32" s="106"/>
      <c r="E32" s="106"/>
      <c r="F32" s="106"/>
      <c r="G32" s="106"/>
      <c r="H32" s="106"/>
      <c r="I32" s="106">
        <v>2.7</v>
      </c>
      <c r="J32" s="107"/>
      <c r="K32" s="136"/>
      <c r="L32" s="136"/>
      <c r="M32" s="136"/>
      <c r="N32" s="137"/>
    </row>
    <row r="33" spans="1:14" s="17" customFormat="1" ht="12.75" customHeight="1">
      <c r="A33" s="16"/>
      <c r="B33" s="17" t="s">
        <v>27</v>
      </c>
      <c r="C33" s="103">
        <f>C13/(C31-C32)</f>
        <v>8630.909090909092</v>
      </c>
      <c r="D33" s="104"/>
      <c r="I33" s="103">
        <f>I13/(I31-I32)</f>
        <v>18650.60240963855</v>
      </c>
      <c r="J33" s="101"/>
      <c r="K33" s="135"/>
      <c r="L33" s="144"/>
      <c r="M33" s="135"/>
      <c r="N33" s="134"/>
    </row>
    <row r="34" spans="1:14" s="17" customFormat="1" ht="12.75" customHeight="1">
      <c r="A34" s="16"/>
      <c r="B34" s="17" t="s">
        <v>28</v>
      </c>
      <c r="C34" s="108">
        <v>115000</v>
      </c>
      <c r="D34" s="108"/>
      <c r="E34" s="108"/>
      <c r="F34" s="108"/>
      <c r="G34" s="108"/>
      <c r="H34" s="108"/>
      <c r="I34" s="108">
        <v>279000</v>
      </c>
      <c r="J34" s="109"/>
      <c r="K34" s="138"/>
      <c r="L34" s="138"/>
      <c r="M34" s="138"/>
      <c r="N34" s="139"/>
    </row>
    <row r="35" spans="1:14" s="17" customFormat="1" ht="12.75" customHeight="1">
      <c r="A35" s="16"/>
      <c r="B35" s="17" t="s">
        <v>29</v>
      </c>
      <c r="C35" s="108">
        <v>57000</v>
      </c>
      <c r="D35" s="108"/>
      <c r="E35" s="108"/>
      <c r="F35" s="108"/>
      <c r="G35" s="108"/>
      <c r="H35" s="108"/>
      <c r="I35" s="108">
        <v>102000</v>
      </c>
      <c r="J35" s="109"/>
      <c r="K35" s="138"/>
      <c r="L35" s="138"/>
      <c r="M35" s="138"/>
      <c r="N35" s="139"/>
    </row>
    <row r="36" spans="3:14" ht="12.75" customHeight="1">
      <c r="C36" s="110"/>
      <c r="D36" s="108"/>
      <c r="E36" s="110"/>
      <c r="F36" s="110"/>
      <c r="G36" s="110"/>
      <c r="H36" s="110"/>
      <c r="I36" s="110"/>
      <c r="J36" s="108"/>
      <c r="K36" s="110"/>
      <c r="L36" s="108"/>
      <c r="M36" s="140"/>
      <c r="N36" s="138"/>
    </row>
    <row r="37" spans="1:14" ht="12.75" customHeight="1">
      <c r="A37" s="145" t="s">
        <v>54</v>
      </c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</row>
    <row r="38" spans="1:14" ht="12.75" customHeight="1">
      <c r="A38" s="145"/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</row>
  </sheetData>
  <mergeCells count="6">
    <mergeCell ref="A37:N38"/>
    <mergeCell ref="C3:J3"/>
    <mergeCell ref="C4:D4"/>
    <mergeCell ref="K4:L4"/>
    <mergeCell ref="M4:N4"/>
    <mergeCell ref="I4:J4"/>
  </mergeCells>
  <printOptions horizontalCentered="1"/>
  <pageMargins left="0.31496062992126" right="0.31496062992126" top="0.31496062992126" bottom="0.31496062992126" header="0.4921259845" footer="0.4921259845"/>
  <pageSetup horizontalDpi="300" verticalDpi="300" orientation="landscape" paperSize="9" scale="83" r:id="rId1"/>
  <headerFooter alignWithMargins="0">
    <oddFooter>&amp;LStand Februar 2011
© Copyright 2011 Deubner Verlag GmbH &amp;&amp; Co. KG, www.deubner-verlag.de&amp;R
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Sibylle Hänchen</dc:creator>
  <cp:keywords/>
  <dc:description/>
  <cp:lastModifiedBy>nh</cp:lastModifiedBy>
  <cp:lastPrinted>2011-03-08T09:42:40Z</cp:lastPrinted>
  <dcterms:created xsi:type="dcterms:W3CDTF">2010-09-08T11:18:43Z</dcterms:created>
  <dcterms:modified xsi:type="dcterms:W3CDTF">2011-04-13T09:12:17Z</dcterms:modified>
  <cp:category/>
  <cp:version/>
  <cp:contentType/>
  <cp:contentStatus/>
</cp:coreProperties>
</file>