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7545" windowHeight="4590" activeTab="1"/>
  </bookViews>
  <sheets>
    <sheet name="Kennzahlen" sheetId="1" r:id="rId1"/>
    <sheet name="Diagramme" sheetId="2" r:id="rId2"/>
  </sheets>
  <externalReferences>
    <externalReference r:id="rId5"/>
    <externalReference r:id="rId6"/>
  </externalReferences>
  <definedNames>
    <definedName name="DATABASE">'[1]AWZVERÖFF'!#REF!</definedName>
    <definedName name="CRITERIA">'[1]AWZVERÖFF'!#REF!</definedName>
    <definedName name="EXTRACT">'[1]AWZVERÖFF'!#REF!</definedName>
  </definedNames>
  <calcPr fullCalcOnLoad="1"/>
</workbook>
</file>

<file path=xl/sharedStrings.xml><?xml version="1.0" encoding="utf-8"?>
<sst xmlns="http://schemas.openxmlformats.org/spreadsheetml/2006/main" count="46" uniqueCount="33">
  <si>
    <t>Unternehmensnahe Dienstleistungen</t>
  </si>
  <si>
    <t>Bezeichnung</t>
  </si>
  <si>
    <t>Kennzahlen der Produktivität</t>
  </si>
  <si>
    <t>Umsatz je 1 €</t>
  </si>
  <si>
    <t>Personalkosten (in €)</t>
  </si>
  <si>
    <t>Umschlagshäufigkeit des</t>
  </si>
  <si>
    <t>Gesamtkapitals</t>
  </si>
  <si>
    <t>Zielgewährung an Kunden</t>
  </si>
  <si>
    <t>(in Tagen)</t>
  </si>
  <si>
    <t>Zielgewährung von Lieferanten</t>
  </si>
  <si>
    <t>Kennzahlen zum Cash Flow</t>
  </si>
  <si>
    <t>ordentlicher Cash Flow</t>
  </si>
  <si>
    <t>(in Mrd. €)</t>
  </si>
  <si>
    <t>Umsatzrentabilität</t>
  </si>
  <si>
    <t>bezogen auf den Cash Flow</t>
  </si>
  <si>
    <t>(in %)</t>
  </si>
  <si>
    <t>Nettoverschuldung in</t>
  </si>
  <si>
    <t>Jahren, bezogen auf den</t>
  </si>
  <si>
    <t>Cash Flow</t>
  </si>
  <si>
    <t>Kennzahlen zur Rentabilität</t>
  </si>
  <si>
    <t>Eigenkapitalrentabilität</t>
  </si>
  <si>
    <t>vor Steuern</t>
  </si>
  <si>
    <t>Aufschlagsatz (in %)</t>
  </si>
  <si>
    <t>Handelsspanne (in %)</t>
  </si>
  <si>
    <t>Kennzahlen zur Finanz- und Liquiditätsstruktur</t>
  </si>
  <si>
    <t>Anlagendeckung I</t>
  </si>
  <si>
    <t>Anlagendeckung II</t>
  </si>
  <si>
    <t>Nettoverschuldung</t>
  </si>
  <si>
    <t>Liquidität 2. Grades</t>
  </si>
  <si>
    <t>Kennzahlen zur Vermögens- und Kapitalstruktur</t>
  </si>
  <si>
    <t>Anlagenintensität</t>
  </si>
  <si>
    <t>Eigenkapitalanteil</t>
  </si>
  <si>
    <t>Verschuldungsgrad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</si>
</sst>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Blue]\ #,##0.0"/>
    <numFmt numFmtId="177" formatCode="[Blue]\ #,##0.000"/>
    <numFmt numFmtId="178" formatCode="[Blue]\ #,##0"/>
    <numFmt numFmtId="179" formatCode="#,##0.0"/>
    <numFmt numFmtId="180" formatCode="_-* #,##0.00\ [$€]_-;\-* #,##0.00\ [$€]_-;_-* &quot;-&quot;??\ [$€]_-;_-@_-"/>
    <numFmt numFmtId="181" formatCode="@\ *."/>
    <numFmt numFmtId="182" formatCode="\ @\ *."/>
    <numFmt numFmtId="183" formatCode="\ \ \ @\ *."/>
    <numFmt numFmtId="184" formatCode="\ \ \ \ \ \ @\ *."/>
    <numFmt numFmtId="185" formatCode="\ \ \ \ \ \ \ \ \ @\ *."/>
    <numFmt numFmtId="186" formatCode="\ \ \ \ \ \ \ \ \ @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 Narrow"/>
      <family val="0"/>
    </font>
    <font>
      <u val="single"/>
      <sz val="8"/>
      <color indexed="36"/>
      <name val="Arial Narrow"/>
      <family val="0"/>
    </font>
    <font>
      <sz val="8"/>
      <name val="Arial Narrow"/>
      <family val="0"/>
    </font>
    <font>
      <u val="single"/>
      <sz val="8"/>
      <color indexed="12"/>
      <name val="Arial Narrow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0">
      <alignment/>
      <protection/>
    </xf>
    <xf numFmtId="182" fontId="1" fillId="0" borderId="0">
      <alignment/>
      <protection/>
    </xf>
    <xf numFmtId="183" fontId="1" fillId="0" borderId="0">
      <alignment/>
      <protection/>
    </xf>
    <xf numFmtId="184" fontId="1" fillId="0" borderId="0">
      <alignment horizontal="center"/>
      <protection/>
    </xf>
    <xf numFmtId="185" fontId="1" fillId="0" borderId="0">
      <alignment horizontal="center"/>
      <protection/>
    </xf>
    <xf numFmtId="186" fontId="1" fillId="0" borderId="0">
      <alignment horizontal="center"/>
      <protection/>
    </xf>
    <xf numFmtId="176" fontId="2" fillId="0" borderId="1">
      <alignment/>
      <protection/>
    </xf>
    <xf numFmtId="178" fontId="2" fillId="0" borderId="1">
      <alignment/>
      <protection/>
    </xf>
    <xf numFmtId="0" fontId="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76" fontId="2" fillId="0" borderId="2">
      <alignment/>
      <protection/>
    </xf>
    <xf numFmtId="177" fontId="2" fillId="0" borderId="1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29">
      <alignment/>
      <protection/>
    </xf>
    <xf numFmtId="0" fontId="4" fillId="0" borderId="0" xfId="29" applyBorder="1" applyAlignment="1">
      <alignment/>
      <protection/>
    </xf>
    <xf numFmtId="0" fontId="4" fillId="0" borderId="0" xfId="29" applyAlignment="1">
      <alignment/>
      <protection/>
    </xf>
    <xf numFmtId="0" fontId="4" fillId="0" borderId="3" xfId="0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4" fontId="4" fillId="0" borderId="4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9" fontId="4" fillId="0" borderId="4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179" fontId="4" fillId="0" borderId="2" xfId="0" applyNumberFormat="1" applyFont="1" applyBorder="1" applyAlignment="1">
      <alignment horizontal="center"/>
    </xf>
  </cellXfs>
  <cellStyles count="20">
    <cellStyle name="Normal" xfId="0"/>
    <cellStyle name="0mitP" xfId="15"/>
    <cellStyle name="1mitP" xfId="16"/>
    <cellStyle name="3mitP" xfId="17"/>
    <cellStyle name="6mitP_FS18_R13_Revision_2005" xfId="18"/>
    <cellStyle name="9mitP_FS18_R13_Revision_2005" xfId="19"/>
    <cellStyle name="9ohneP" xfId="20"/>
    <cellStyle name="berechnet" xfId="21"/>
    <cellStyle name="berganz" xfId="22"/>
    <cellStyle name="Followed Hyperlink" xfId="23"/>
    <cellStyle name="Comma" xfId="24"/>
    <cellStyle name="Comma [0]" xfId="25"/>
    <cellStyle name="Euro" xfId="26"/>
    <cellStyle name="Hyperlink" xfId="27"/>
    <cellStyle name="Percent" xfId="28"/>
    <cellStyle name="Standard_Bilanzkennzahlen_1997-2005_umgerechnet_bpw" xfId="29"/>
    <cellStyle name="stberechnet" xfId="30"/>
    <cellStyle name="test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Kennzahlen zur Produktivität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Kennzahlen!$A$6:$A$7</c:f>
              <c:strCache>
                <c:ptCount val="1"/>
                <c:pt idx="0">
                  <c:v>Umsatz je 1 € Personalkosten (in €)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Kennzahlen!$B$7:$K$7</c:f>
              <c:numCache>
                <c:ptCount val="10"/>
                <c:pt idx="0">
                  <c:v>2.90637653289786</c:v>
                </c:pt>
                <c:pt idx="1">
                  <c:v>2.949285116411588</c:v>
                </c:pt>
                <c:pt idx="2">
                  <c:v>2.967043855496633</c:v>
                </c:pt>
                <c:pt idx="3">
                  <c:v>2.977545988425745</c:v>
                </c:pt>
                <c:pt idx="4">
                  <c:v>2.8445990212873777</c:v>
                </c:pt>
                <c:pt idx="5">
                  <c:v>2.8775288205743905</c:v>
                </c:pt>
                <c:pt idx="6">
                  <c:v>2.892953479592608</c:v>
                </c:pt>
                <c:pt idx="7">
                  <c:v>2.847854832609616</c:v>
                </c:pt>
                <c:pt idx="8">
                  <c:v>2.902306444953797</c:v>
                </c:pt>
                <c:pt idx="9">
                  <c:v>2.9476142922790056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Kennzahlen!$A$9:$A$10</c:f>
              <c:strCache>
                <c:ptCount val="1"/>
                <c:pt idx="0">
                  <c:v>Umschlagshäufigkeit des Gesamtkapitals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Kennzahlen!$B$10:$K$10</c:f>
              <c:numCache>
                <c:ptCount val="10"/>
                <c:pt idx="0">
                  <c:v>1.611813490924671</c:v>
                </c:pt>
                <c:pt idx="1">
                  <c:v>1.5863814350957819</c:v>
                </c:pt>
                <c:pt idx="2">
                  <c:v>1.5541330096876143</c:v>
                </c:pt>
                <c:pt idx="3">
                  <c:v>1.5968939358775434</c:v>
                </c:pt>
                <c:pt idx="4">
                  <c:v>1.5685297486721153</c:v>
                </c:pt>
                <c:pt idx="5">
                  <c:v>1.5341868671837169</c:v>
                </c:pt>
                <c:pt idx="6">
                  <c:v>1.5630970012385763</c:v>
                </c:pt>
                <c:pt idx="7">
                  <c:v>1.5933785407153196</c:v>
                </c:pt>
                <c:pt idx="8">
                  <c:v>1.6310613197123</c:v>
                </c:pt>
                <c:pt idx="9">
                  <c:v>1.6151450880827476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Kennzahlen!$A$12</c:f>
              <c:strCache>
                <c:ptCount val="1"/>
                <c:pt idx="0">
                  <c:v>Zielgewährung an Kunden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Kennzahlen!$B$13:$K$13</c:f>
              <c:numCache>
                <c:ptCount val="10"/>
                <c:pt idx="0">
                  <c:v>47.26569746882933</c:v>
                </c:pt>
                <c:pt idx="1">
                  <c:v>46.947789306636</c:v>
                </c:pt>
                <c:pt idx="2">
                  <c:v>48.573072168258925</c:v>
                </c:pt>
                <c:pt idx="3">
                  <c:v>48.73947992991999</c:v>
                </c:pt>
                <c:pt idx="4">
                  <c:v>45.955648939570175</c:v>
                </c:pt>
                <c:pt idx="5">
                  <c:v>42.82995855702132</c:v>
                </c:pt>
                <c:pt idx="6">
                  <c:v>42.9699965986621</c:v>
                </c:pt>
                <c:pt idx="7">
                  <c:v>40.82101074868563</c:v>
                </c:pt>
                <c:pt idx="8">
                  <c:v>39.550132160929586</c:v>
                </c:pt>
                <c:pt idx="9">
                  <c:v>42.35183471229601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Kennzahlen!$A$15</c:f>
              <c:strCache>
                <c:ptCount val="1"/>
                <c:pt idx="0">
                  <c:v>Zielgewährung von Lieferanten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Kennzahlen!$B$16:$K$16</c:f>
              <c:numCache>
                <c:ptCount val="10"/>
                <c:pt idx="0">
                  <c:v>70.99342477641254</c:v>
                </c:pt>
                <c:pt idx="1">
                  <c:v>68.12394304773596</c:v>
                </c:pt>
                <c:pt idx="2">
                  <c:v>72.41051093788737</c:v>
                </c:pt>
                <c:pt idx="3">
                  <c:v>73.78066616027947</c:v>
                </c:pt>
                <c:pt idx="4">
                  <c:v>68.2932542977423</c:v>
                </c:pt>
                <c:pt idx="5">
                  <c:v>63.11465873049136</c:v>
                </c:pt>
                <c:pt idx="6">
                  <c:v>62.39679186847471</c:v>
                </c:pt>
                <c:pt idx="7">
                  <c:v>61.594047773408285</c:v>
                </c:pt>
                <c:pt idx="8">
                  <c:v>57.13977119642472</c:v>
                </c:pt>
                <c:pt idx="9">
                  <c:v>62.681254621338326</c:v>
                </c:pt>
              </c:numCache>
            </c:numRef>
          </c:val>
          <c:smooth val="0"/>
        </c:ser>
        <c:axId val="38538875"/>
        <c:axId val="11305556"/>
      </c:line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05556"/>
        <c:crosses val="autoZero"/>
        <c:auto val="1"/>
        <c:lblOffset val="100"/>
        <c:noMultiLvlLbl val="0"/>
      </c:catAx>
      <c:valAx>
        <c:axId val="11305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38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Kennzahlen zum Cash 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Kennzahlen!$A$20:$A$21</c:f>
              <c:strCache>
                <c:ptCount val="1"/>
                <c:pt idx="0">
                  <c:v>ordentlicher Cash Flow (in Mrd. €)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Kennzahlen!$B$21:$K$21</c:f>
              <c:numCache>
                <c:ptCount val="10"/>
                <c:pt idx="0">
                  <c:v>26.545783885003743</c:v>
                </c:pt>
                <c:pt idx="1">
                  <c:v>29.921881260273885</c:v>
                </c:pt>
                <c:pt idx="2">
                  <c:v>29.97953930968729</c:v>
                </c:pt>
                <c:pt idx="3">
                  <c:v>29.925271876536456</c:v>
                </c:pt>
                <c:pt idx="4">
                  <c:v>32.560167360362605</c:v>
                </c:pt>
                <c:pt idx="5">
                  <c:v>31.720146750892443</c:v>
                </c:pt>
                <c:pt idx="6">
                  <c:v>30.86340259036208</c:v>
                </c:pt>
                <c:pt idx="7">
                  <c:v>34.15013309473802</c:v>
                </c:pt>
                <c:pt idx="8">
                  <c:v>38.541944061273426</c:v>
                </c:pt>
                <c:pt idx="9">
                  <c:v>39.00003827330913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Kennzahlen!$A$23:$A$25</c:f>
              <c:strCache>
                <c:ptCount val="1"/>
                <c:pt idx="0">
                  <c:v>Umsatzrentabilität bezogen auf den Cash Flow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Kennzahlen!$B$25:$K$25</c:f>
              <c:numCache>
                <c:ptCount val="10"/>
                <c:pt idx="0">
                  <c:v>13.035563875142476</c:v>
                </c:pt>
                <c:pt idx="1">
                  <c:v>13.725344891531101</c:v>
                </c:pt>
                <c:pt idx="2">
                  <c:v>12.692728593576865</c:v>
                </c:pt>
                <c:pt idx="3">
                  <c:v>11.84633356182394</c:v>
                </c:pt>
                <c:pt idx="4">
                  <c:v>12.344795847827616</c:v>
                </c:pt>
                <c:pt idx="5">
                  <c:v>12.190748433673686</c:v>
                </c:pt>
                <c:pt idx="6">
                  <c:v>11.781349928079983</c:v>
                </c:pt>
                <c:pt idx="7">
                  <c:v>12.660156790964727</c:v>
                </c:pt>
                <c:pt idx="8">
                  <c:v>13.227265827269354</c:v>
                </c:pt>
                <c:pt idx="9">
                  <c:v>12.236422761108473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Kennzahlen!$A$27:$A$29</c:f>
              <c:strCache>
                <c:ptCount val="1"/>
                <c:pt idx="0">
                  <c:v>Nettoverschuldung in Jahren, bezogen auf den Cash Flow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Kennzahlen!$B$29:$K$29</c:f>
              <c:numCache>
                <c:ptCount val="10"/>
                <c:pt idx="0">
                  <c:v>2.9249827778680673</c:v>
                </c:pt>
                <c:pt idx="1">
                  <c:v>2.6964285582670584</c:v>
                </c:pt>
                <c:pt idx="2">
                  <c:v>2.8953247247738174</c:v>
                </c:pt>
                <c:pt idx="3">
                  <c:v>2.930251365188908</c:v>
                </c:pt>
                <c:pt idx="4">
                  <c:v>2.804178947442079</c:v>
                </c:pt>
                <c:pt idx="5">
                  <c:v>2.839030387928432</c:v>
                </c:pt>
                <c:pt idx="6">
                  <c:v>2.774258575808495</c:v>
                </c:pt>
                <c:pt idx="7">
                  <c:v>2.2675691187508167</c:v>
                </c:pt>
                <c:pt idx="8">
                  <c:v>1.9546891407525546</c:v>
                </c:pt>
                <c:pt idx="9">
                  <c:v>2.8114598411291727</c:v>
                </c:pt>
              </c:numCache>
            </c:numRef>
          </c:val>
          <c:smooth val="0"/>
        </c:ser>
        <c:axId val="34641141"/>
        <c:axId val="43334814"/>
      </c:lineChart>
      <c:catAx>
        <c:axId val="3464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34814"/>
        <c:crosses val="autoZero"/>
        <c:auto val="1"/>
        <c:lblOffset val="100"/>
        <c:noMultiLvlLbl val="0"/>
      </c:catAx>
      <c:valAx>
        <c:axId val="43334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41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Kennzahlen zur Rentabilität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975"/>
          <c:w val="0.61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Kennzahlen!$A$33:$A$34</c:f>
              <c:strCache>
                <c:ptCount val="1"/>
                <c:pt idx="0">
                  <c:v>Eigenkapitalrentabilität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Kennzahlen!$B$34:$K$34</c:f>
              <c:numCache>
                <c:ptCount val="10"/>
                <c:pt idx="0">
                  <c:v>109.04437674701875</c:v>
                </c:pt>
                <c:pt idx="1">
                  <c:v>100.00325491174272</c:v>
                </c:pt>
                <c:pt idx="2">
                  <c:v>81.64348525647368</c:v>
                </c:pt>
                <c:pt idx="3">
                  <c:v>61.930530493375024</c:v>
                </c:pt>
                <c:pt idx="4">
                  <c:v>57.546395059217964</c:v>
                </c:pt>
                <c:pt idx="5">
                  <c:v>52.87381375837399</c:v>
                </c:pt>
                <c:pt idx="6">
                  <c:v>56.21381979462646</c:v>
                </c:pt>
                <c:pt idx="7">
                  <c:v>59.090575492667035</c:v>
                </c:pt>
                <c:pt idx="8">
                  <c:v>63.579356865324705</c:v>
                </c:pt>
                <c:pt idx="9">
                  <c:v>59.92971703000375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Kennzahlen!$A$36:$A$38</c:f>
              <c:strCache>
                <c:ptCount val="1"/>
                <c:pt idx="0">
                  <c:v>Eigenkapitalrentabilität vor Steuern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Kennzahlen!$B$38:$K$38</c:f>
              <c:numCache>
                <c:ptCount val="10"/>
                <c:pt idx="0">
                  <c:v>132.03789336142856</c:v>
                </c:pt>
                <c:pt idx="1">
                  <c:v>121.77572349735368</c:v>
                </c:pt>
                <c:pt idx="2">
                  <c:v>100.85359783527457</c:v>
                </c:pt>
                <c:pt idx="3">
                  <c:v>79.74622166410379</c:v>
                </c:pt>
                <c:pt idx="4">
                  <c:v>71.19161465110098</c:v>
                </c:pt>
                <c:pt idx="5">
                  <c:v>63.93151554532408</c:v>
                </c:pt>
                <c:pt idx="6">
                  <c:v>69.13826943066279</c:v>
                </c:pt>
                <c:pt idx="7">
                  <c:v>72.18754172295571</c:v>
                </c:pt>
                <c:pt idx="8">
                  <c:v>76.13981542197945</c:v>
                </c:pt>
                <c:pt idx="9">
                  <c:v>71.07072799547903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Kennzahlen!$A$40:$A$41</c:f>
              <c:strCache>
                <c:ptCount val="1"/>
                <c:pt idx="0">
                  <c:v>Umsatzrentabilität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Kennzahlen!$B$41:$K$41</c:f>
              <c:numCache>
                <c:ptCount val="10"/>
                <c:pt idx="0">
                  <c:v>6.607057136112239</c:v>
                </c:pt>
                <c:pt idx="1">
                  <c:v>6.997642288703088</c:v>
                </c:pt>
                <c:pt idx="2">
                  <c:v>6.375295983755357</c:v>
                </c:pt>
                <c:pt idx="3">
                  <c:v>5.170410400185753</c:v>
                </c:pt>
                <c:pt idx="4">
                  <c:v>5.700860988879711</c:v>
                </c:pt>
                <c:pt idx="5">
                  <c:v>5.439135939638065</c:v>
                </c:pt>
                <c:pt idx="6">
                  <c:v>5.520644905565325</c:v>
                </c:pt>
                <c:pt idx="7">
                  <c:v>6.715590233935329</c:v>
                </c:pt>
                <c:pt idx="8">
                  <c:v>7.895987405544626</c:v>
                </c:pt>
                <c:pt idx="9">
                  <c:v>7.965903743957914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Kennzahlen!$A$43</c:f>
              <c:strCache>
                <c:ptCount val="1"/>
                <c:pt idx="0">
                  <c:v>Aufschlagsatz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Kennzahlen!$B$43:$K$43</c:f>
              <c:numCache>
                <c:ptCount val="10"/>
                <c:pt idx="0">
                  <c:v>189.5229650689247</c:v>
                </c:pt>
                <c:pt idx="1">
                  <c:v>186.1228899921627</c:v>
                </c:pt>
                <c:pt idx="2">
                  <c:v>187.4803434566531</c:v>
                </c:pt>
                <c:pt idx="3">
                  <c:v>179.06262648707815</c:v>
                </c:pt>
                <c:pt idx="4">
                  <c:v>193.91146599792216</c:v>
                </c:pt>
                <c:pt idx="5">
                  <c:v>188.41863873704315</c:v>
                </c:pt>
                <c:pt idx="6">
                  <c:v>190.04772777538633</c:v>
                </c:pt>
                <c:pt idx="7">
                  <c:v>198.20696459028292</c:v>
                </c:pt>
                <c:pt idx="8">
                  <c:v>186.68036688734452</c:v>
                </c:pt>
                <c:pt idx="9">
                  <c:v>176.61125659292745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Kennzahlen!$A$45</c:f>
              <c:strCache>
                <c:ptCount val="1"/>
                <c:pt idx="0">
                  <c:v>Handelsspanne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Kennzahlen!$B$45:$K$45</c:f>
              <c:numCache>
                <c:ptCount val="10"/>
                <c:pt idx="0">
                  <c:v>65.46042557411855</c:v>
                </c:pt>
                <c:pt idx="1">
                  <c:v>65.04998254325645</c:v>
                </c:pt>
                <c:pt idx="2">
                  <c:v>65.21501303442048</c:v>
                </c:pt>
                <c:pt idx="3">
                  <c:v>64.16574972477353</c:v>
                </c:pt>
                <c:pt idx="4">
                  <c:v>65.97614874926079</c:v>
                </c:pt>
                <c:pt idx="5">
                  <c:v>65.32817697292721</c:v>
                </c:pt>
                <c:pt idx="6">
                  <c:v>65.52291556738543</c:v>
                </c:pt>
                <c:pt idx="7">
                  <c:v>66.46624261864791</c:v>
                </c:pt>
                <c:pt idx="8">
                  <c:v>65.11794613431043</c:v>
                </c:pt>
                <c:pt idx="9">
                  <c:v>63.84818129539676</c:v>
                </c:pt>
              </c:numCache>
            </c:numRef>
          </c:val>
          <c:smooth val="0"/>
        </c:ser>
        <c:axId val="54469007"/>
        <c:axId val="20459016"/>
      </c:lineChart>
      <c:catAx>
        <c:axId val="5446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59016"/>
        <c:crosses val="autoZero"/>
        <c:auto val="1"/>
        <c:lblOffset val="100"/>
        <c:noMultiLvlLbl val="0"/>
      </c:catAx>
      <c:valAx>
        <c:axId val="204590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69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25"/>
          <c:y val="0.25175"/>
          <c:w val="0.3465"/>
          <c:h val="0.66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Kennzahlen zur Finanz- und Liquiditätsstruktur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975"/>
          <c:w val="0.616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Kennzahlen!$A$49:$A$51</c:f>
              <c:strCache>
                <c:ptCount val="1"/>
                <c:pt idx="0">
                  <c:v>Anlagendeckung I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Kennzahlen!$B$50:$K$50</c:f>
              <c:numCache>
                <c:ptCount val="10"/>
                <c:pt idx="0">
                  <c:v>34.79811581348252</c:v>
                </c:pt>
                <c:pt idx="1">
                  <c:v>39.084358735667074</c:v>
                </c:pt>
                <c:pt idx="2">
                  <c:v>46.49747805094117</c:v>
                </c:pt>
                <c:pt idx="3">
                  <c:v>51.623324591043676</c:v>
                </c:pt>
                <c:pt idx="4">
                  <c:v>59.43704700694375</c:v>
                </c:pt>
                <c:pt idx="5">
                  <c:v>58.39652732299564</c:v>
                </c:pt>
                <c:pt idx="6">
                  <c:v>59.15859073832324</c:v>
                </c:pt>
                <c:pt idx="7">
                  <c:v>70.69048761479907</c:v>
                </c:pt>
                <c:pt idx="8">
                  <c:v>83.61944419700143</c:v>
                </c:pt>
                <c:pt idx="9">
                  <c:v>105.55032744162678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Kennzahlen!$A$52:$A$53</c:f>
              <c:strCache>
                <c:ptCount val="1"/>
                <c:pt idx="0">
                  <c:v>Anlagendeckung II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Kennzahlen!$B$53:$K$53</c:f>
              <c:numCache>
                <c:ptCount val="10"/>
                <c:pt idx="0">
                  <c:v>127.77093821262476</c:v>
                </c:pt>
                <c:pt idx="1">
                  <c:v>131.3116586060329</c:v>
                </c:pt>
                <c:pt idx="2">
                  <c:v>139.64054323674054</c:v>
                </c:pt>
                <c:pt idx="3">
                  <c:v>141.7178484053174</c:v>
                </c:pt>
                <c:pt idx="4">
                  <c:v>143.77485425888918</c:v>
                </c:pt>
                <c:pt idx="5">
                  <c:v>134.88312360154848</c:v>
                </c:pt>
                <c:pt idx="6">
                  <c:v>147.71781420436542</c:v>
                </c:pt>
                <c:pt idx="7">
                  <c:v>145.9476981178218</c:v>
                </c:pt>
                <c:pt idx="8">
                  <c:v>164.05002095063185</c:v>
                </c:pt>
                <c:pt idx="9">
                  <c:v>201.27172589464683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Kennzahlen!$A$55:$A$56</c:f>
              <c:strCache>
                <c:ptCount val="1"/>
                <c:pt idx="0">
                  <c:v>Nettoverschuldung (in Mrd. €)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Kennzahlen!$B$56:$K$56</c:f>
              <c:numCache>
                <c:ptCount val="10"/>
                <c:pt idx="0">
                  <c:v>77.64596068864363</c:v>
                </c:pt>
                <c:pt idx="1">
                  <c:v>80.68221514727843</c:v>
                </c:pt>
                <c:pt idx="2">
                  <c:v>86.80050140066619</c:v>
                </c:pt>
                <c:pt idx="3">
                  <c:v>87.68856876987019</c:v>
                </c:pt>
                <c:pt idx="4">
                  <c:v>91.30453583711954</c:v>
                </c:pt>
                <c:pt idx="5">
                  <c:v>90.05446053533296</c:v>
                </c:pt>
                <c:pt idx="6">
                  <c:v>85.62305931494213</c:v>
                </c:pt>
                <c:pt idx="7">
                  <c:v>77.43778720685819</c:v>
                </c:pt>
                <c:pt idx="8">
                  <c:v>75.33751952006358</c:v>
                </c:pt>
                <c:pt idx="9">
                  <c:v>79.77873796592286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Kennzahlen!$A$58:$A$59</c:f>
              <c:strCache>
                <c:ptCount val="1"/>
                <c:pt idx="0">
                  <c:v>Liquidität 2. Grades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Kennzahlen!$B$59:$K$59</c:f>
              <c:numCache>
                <c:ptCount val="10"/>
                <c:pt idx="0">
                  <c:v>95.8380318095877</c:v>
                </c:pt>
                <c:pt idx="1">
                  <c:v>98.25964064204955</c:v>
                </c:pt>
                <c:pt idx="2">
                  <c:v>98.29882985570744</c:v>
                </c:pt>
                <c:pt idx="3">
                  <c:v>102.14605752775425</c:v>
                </c:pt>
                <c:pt idx="4">
                  <c:v>99.64662864615097</c:v>
                </c:pt>
                <c:pt idx="5">
                  <c:v>99.14976134838828</c:v>
                </c:pt>
                <c:pt idx="6">
                  <c:v>108.87003245079065</c:v>
                </c:pt>
                <c:pt idx="7">
                  <c:v>107.96631958368744</c:v>
                </c:pt>
                <c:pt idx="8">
                  <c:v>117.37578104088917</c:v>
                </c:pt>
                <c:pt idx="9">
                  <c:v>120.50353636482528</c:v>
                </c:pt>
              </c:numCache>
            </c:numRef>
          </c:val>
          <c:smooth val="0"/>
        </c:ser>
        <c:axId val="49913417"/>
        <c:axId val="46567570"/>
      </c:lineChart>
      <c:catAx>
        <c:axId val="4991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67570"/>
        <c:crosses val="autoZero"/>
        <c:auto val="1"/>
        <c:lblOffset val="100"/>
        <c:noMultiLvlLbl val="0"/>
      </c:catAx>
      <c:valAx>
        <c:axId val="46567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13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75"/>
          <c:y val="0.25175"/>
          <c:w val="0.30925"/>
          <c:h val="0.53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Kennzahlen zur Vermögens- und Kapitalstruktur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Kennzahlen!$A$69:$A$70</c:f>
              <c:strCache>
                <c:ptCount val="1"/>
                <c:pt idx="0">
                  <c:v>Verschuldungsgrad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Kennzahlen!$B$70:$K$70</c:f>
              <c:numCache>
                <c:ptCount val="10"/>
                <c:pt idx="0">
                  <c:v>922.0436213900452</c:v>
                </c:pt>
                <c:pt idx="1">
                  <c:v>798.6195764269563</c:v>
                </c:pt>
                <c:pt idx="2">
                  <c:v>717.5057560189917</c:v>
                </c:pt>
                <c:pt idx="3">
                  <c:v>647.6715685796564</c:v>
                </c:pt>
                <c:pt idx="4">
                  <c:v>541.8105756246237</c:v>
                </c:pt>
                <c:pt idx="5">
                  <c:v>532.4420669675303</c:v>
                </c:pt>
                <c:pt idx="6">
                  <c:v>550.9868895280817</c:v>
                </c:pt>
                <c:pt idx="7">
                  <c:v>452.0113401747339</c:v>
                </c:pt>
                <c:pt idx="8">
                  <c:v>392.4465387713314</c:v>
                </c:pt>
                <c:pt idx="9">
                  <c:v>366.42829135858153</c:v>
                </c:pt>
              </c:numCache>
            </c:numRef>
          </c:val>
          <c:smooth val="0"/>
        </c:ser>
        <c:axId val="16454947"/>
        <c:axId val="13876796"/>
      </c:lineChart>
      <c:catAx>
        <c:axId val="1645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76796"/>
        <c:crosses val="autoZero"/>
        <c:auto val="1"/>
        <c:lblOffset val="100"/>
        <c:noMultiLvlLbl val="0"/>
      </c:catAx>
      <c:valAx>
        <c:axId val="13876796"/>
        <c:scaling>
          <c:orientation val="minMax"/>
          <c:min val="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54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Kennzahlen zur Vermögens- und Kapitalstruktur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925"/>
          <c:w val="0.62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Kennzahlen!$A$63:$A$64</c:f>
              <c:strCache>
                <c:ptCount val="1"/>
                <c:pt idx="0">
                  <c:v>Anlagenintensität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Kennzahlen!$B$64:$K$64</c:f>
              <c:numCache>
                <c:ptCount val="10"/>
                <c:pt idx="0">
                  <c:v>24.880059925566748</c:v>
                </c:pt>
                <c:pt idx="1">
                  <c:v>24.31599526447409</c:v>
                </c:pt>
                <c:pt idx="2">
                  <c:v>22.041133384383304</c:v>
                </c:pt>
                <c:pt idx="3">
                  <c:v>21.3686204163575</c:v>
                </c:pt>
                <c:pt idx="4">
                  <c:v>22.4079600069399</c:v>
                </c:pt>
                <c:pt idx="5">
                  <c:v>22.65747175645033</c:v>
                </c:pt>
                <c:pt idx="6">
                  <c:v>21.536953196776164</c:v>
                </c:pt>
                <c:pt idx="7">
                  <c:v>21.284676077933238</c:v>
                </c:pt>
                <c:pt idx="8">
                  <c:v>20.330225218166262</c:v>
                </c:pt>
                <c:pt idx="9">
                  <c:v>20.312132939059154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Kennzahlen!$A$66:$A$67</c:f>
              <c:strCache>
                <c:ptCount val="1"/>
                <c:pt idx="0">
                  <c:v>Eigenkapitalanteil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Kennzahlen!$B$67:$K$67</c:f>
              <c:numCache>
                <c:ptCount val="10"/>
                <c:pt idx="0">
                  <c:v>9.78431819198781</c:v>
                </c:pt>
                <c:pt idx="1">
                  <c:v>11.128179556419044</c:v>
                </c:pt>
                <c:pt idx="2">
                  <c:v>12.232329773707582</c:v>
                </c:pt>
                <c:pt idx="3">
                  <c:v>13.37485658174336</c:v>
                </c:pt>
                <c:pt idx="4">
                  <c:v>15.580921193559</c:v>
                </c:pt>
                <c:pt idx="5">
                  <c:v>15.811724934662516</c:v>
                </c:pt>
                <c:pt idx="6">
                  <c:v>15.361292463584444</c:v>
                </c:pt>
                <c:pt idx="7">
                  <c:v>18.115569866435347</c:v>
                </c:pt>
                <c:pt idx="8">
                  <c:v>20.306772842693327</c:v>
                </c:pt>
                <c:pt idx="9">
                  <c:v>21.439522827555464</c:v>
                </c:pt>
              </c:numCache>
            </c:numRef>
          </c:val>
          <c:smooth val="0"/>
        </c:ser>
        <c:axId val="57782301"/>
        <c:axId val="50278662"/>
      </c:lineChart>
      <c:catAx>
        <c:axId val="5778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78662"/>
        <c:crosses val="autoZero"/>
        <c:auto val="1"/>
        <c:lblOffset val="100"/>
        <c:noMultiLvlLbl val="0"/>
      </c:catAx>
      <c:valAx>
        <c:axId val="50278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82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387"/>
          <c:w val="0.30025"/>
          <c:h val="0.26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6</xdr:col>
      <xdr:colOff>285750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180975" y="16192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19</xdr:row>
      <xdr:rowOff>66675</xdr:rowOff>
    </xdr:from>
    <xdr:to>
      <xdr:col>6</xdr:col>
      <xdr:colOff>304800</xdr:colOff>
      <xdr:row>36</xdr:row>
      <xdr:rowOff>47625</xdr:rowOff>
    </xdr:to>
    <xdr:graphicFrame>
      <xdr:nvGraphicFramePr>
        <xdr:cNvPr id="2" name="Chart 2"/>
        <xdr:cNvGraphicFramePr/>
      </xdr:nvGraphicFramePr>
      <xdr:xfrm>
        <a:off x="200025" y="3143250"/>
        <a:ext cx="46767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38</xdr:row>
      <xdr:rowOff>57150</xdr:rowOff>
    </xdr:from>
    <xdr:to>
      <xdr:col>6</xdr:col>
      <xdr:colOff>323850</xdr:colOff>
      <xdr:row>55</xdr:row>
      <xdr:rowOff>38100</xdr:rowOff>
    </xdr:to>
    <xdr:graphicFrame>
      <xdr:nvGraphicFramePr>
        <xdr:cNvPr id="3" name="Chart 3"/>
        <xdr:cNvGraphicFramePr/>
      </xdr:nvGraphicFramePr>
      <xdr:xfrm>
        <a:off x="219075" y="6210300"/>
        <a:ext cx="46767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228600</xdr:colOff>
      <xdr:row>57</xdr:row>
      <xdr:rowOff>28575</xdr:rowOff>
    </xdr:from>
    <xdr:to>
      <xdr:col>6</xdr:col>
      <xdr:colOff>333375</xdr:colOff>
      <xdr:row>74</xdr:row>
      <xdr:rowOff>9525</xdr:rowOff>
    </xdr:to>
    <xdr:graphicFrame>
      <xdr:nvGraphicFramePr>
        <xdr:cNvPr id="4" name="Chart 4"/>
        <xdr:cNvGraphicFramePr/>
      </xdr:nvGraphicFramePr>
      <xdr:xfrm>
        <a:off x="228600" y="9258300"/>
        <a:ext cx="46767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238125</xdr:colOff>
      <xdr:row>75</xdr:row>
      <xdr:rowOff>142875</xdr:rowOff>
    </xdr:from>
    <xdr:to>
      <xdr:col>6</xdr:col>
      <xdr:colOff>342900</xdr:colOff>
      <xdr:row>92</xdr:row>
      <xdr:rowOff>123825</xdr:rowOff>
    </xdr:to>
    <xdr:graphicFrame>
      <xdr:nvGraphicFramePr>
        <xdr:cNvPr id="5" name="Chart 5"/>
        <xdr:cNvGraphicFramePr/>
      </xdr:nvGraphicFramePr>
      <xdr:xfrm>
        <a:off x="238125" y="12287250"/>
        <a:ext cx="46767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304800</xdr:colOff>
      <xdr:row>94</xdr:row>
      <xdr:rowOff>152400</xdr:rowOff>
    </xdr:from>
    <xdr:to>
      <xdr:col>6</xdr:col>
      <xdr:colOff>419100</xdr:colOff>
      <xdr:row>111</xdr:row>
      <xdr:rowOff>142875</xdr:rowOff>
    </xdr:to>
    <xdr:graphicFrame>
      <xdr:nvGraphicFramePr>
        <xdr:cNvPr id="6" name="Chart 6"/>
        <xdr:cNvGraphicFramePr/>
      </xdr:nvGraphicFramePr>
      <xdr:xfrm>
        <a:off x="304800" y="15373350"/>
        <a:ext cx="46863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R97\HR-NWZ\NW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lanzkennzahlen_1997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WZW-CHEC"/>
      <sheetName val="SAS-Lauf"/>
      <sheetName val="Output"/>
      <sheetName val="Sta.Bu.Werte 1994"/>
      <sheetName val="Ost (Land 98)"/>
      <sheetName val="West(Land 97)"/>
      <sheetName val="Sta.Bu.A.-Werte 1994"/>
      <sheetName val="Anz-Ums"/>
      <sheetName val="Anzahl+Umsatz"/>
      <sheetName val="Anzahl-Gkl"/>
      <sheetName val="Umsatz-Gkl"/>
      <sheetName val="Anzahl 94"/>
      <sheetName val="Umsatz 94"/>
      <sheetName val="NHRB"/>
      <sheetName val="AWZVERÖF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halt"/>
      <sheetName val="Insgesamt"/>
      <sheetName val="Verarbeitendes Gewerbe"/>
      <sheetName val="Ernährungsgewerbe"/>
      <sheetName val="Textilgewerbe"/>
      <sheetName val="Holzgewerbe"/>
      <sheetName val="Papiergewerbe"/>
      <sheetName val="Chemische Erzeunisse"/>
      <sheetName val="Kunststoffwaren"/>
      <sheetName val="Glasgewerbe"/>
      <sheetName val="Metallerzeugung"/>
      <sheetName val="Maschinenbau"/>
      <sheetName val="Büromaschinen"/>
      <sheetName val="Medizin-, Mess-, Steuertechnik"/>
      <sheetName val="Fahrzeugbau"/>
      <sheetName val="Baugewerbe"/>
      <sheetName val="Handel von Fahrzeugen"/>
      <sheetName val="Großhandel"/>
      <sheetName val="Einzelhandel"/>
      <sheetName val="Verkehr"/>
      <sheetName val="Unternehmensnahe Dienstleistung"/>
      <sheetName val="Inhalt (3)"/>
      <sheetName val="Positionsbezeichnung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Mittelaufkommen"/>
    </sheetNames>
    <sheetDataSet>
      <sheetData sheetId="42">
        <row r="11">
          <cell r="T11">
            <v>38.328155837730876</v>
          </cell>
        </row>
        <row r="20">
          <cell r="T20">
            <v>24.927134272568985</v>
          </cell>
        </row>
        <row r="22">
          <cell r="T22">
            <v>72.69809471643423</v>
          </cell>
        </row>
        <row r="24">
          <cell r="T24">
            <v>35.85449934812555</v>
          </cell>
        </row>
        <row r="34">
          <cell r="T34">
            <v>188.6958693738552</v>
          </cell>
        </row>
        <row r="37">
          <cell r="T37">
            <v>40.45549398906193</v>
          </cell>
        </row>
        <row r="39">
          <cell r="T39">
            <v>104.70587223849184</v>
          </cell>
        </row>
        <row r="40">
          <cell r="T40">
            <v>81.01440997834467</v>
          </cell>
        </row>
        <row r="43">
          <cell r="T43">
            <v>19.157993063661053</v>
          </cell>
        </row>
        <row r="46">
          <cell r="T46">
            <v>23.69146226014717</v>
          </cell>
        </row>
        <row r="51">
          <cell r="T51">
            <v>12.996784508981682</v>
          </cell>
        </row>
        <row r="54">
          <cell r="T54">
            <v>148.24037538479328</v>
          </cell>
        </row>
        <row r="55">
          <cell r="T55">
            <v>188.6958693738552</v>
          </cell>
        </row>
        <row r="58">
          <cell r="T58">
            <v>304.771206560686</v>
          </cell>
        </row>
        <row r="60">
          <cell r="T60">
            <v>304.35797180105976</v>
          </cell>
        </row>
        <row r="65">
          <cell r="T65">
            <v>110.03094217852657</v>
          </cell>
        </row>
        <row r="66">
          <cell r="T66">
            <v>103.25569820932692</v>
          </cell>
        </row>
        <row r="68">
          <cell r="T68">
            <v>10.24802418111556</v>
          </cell>
        </row>
        <row r="74">
          <cell r="T74">
            <v>28.752014092193573</v>
          </cell>
        </row>
        <row r="76">
          <cell r="T76">
            <v>24.244863070734993</v>
          </cell>
        </row>
        <row r="77">
          <cell r="T77">
            <v>37.242528136712984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K14" sqref="K14"/>
    </sheetView>
  </sheetViews>
  <sheetFormatPr defaultColWidth="11.421875" defaultRowHeight="12.75"/>
  <cols>
    <col min="1" max="1" width="19.421875" style="1" customWidth="1"/>
    <col min="2" max="2" width="8.00390625" style="2" customWidth="1"/>
    <col min="3" max="9" width="8.00390625" style="3" customWidth="1"/>
    <col min="10" max="16384" width="8.00390625" style="1" customWidth="1"/>
  </cols>
  <sheetData>
    <row r="1" spans="1:11" ht="12.75">
      <c r="A1" s="4"/>
      <c r="B1" s="33" t="s">
        <v>0</v>
      </c>
      <c r="C1" s="34"/>
      <c r="D1" s="34"/>
      <c r="E1" s="34"/>
      <c r="F1" s="34"/>
      <c r="G1" s="34"/>
      <c r="H1" s="34"/>
      <c r="I1" s="34"/>
      <c r="J1" s="34"/>
      <c r="K1" s="35"/>
    </row>
    <row r="2" spans="1:11" ht="12.75">
      <c r="A2" s="5" t="s">
        <v>1</v>
      </c>
      <c r="B2" s="6">
        <v>1997</v>
      </c>
      <c r="C2" s="7">
        <v>1998</v>
      </c>
      <c r="D2" s="6">
        <v>1999</v>
      </c>
      <c r="E2" s="7">
        <v>2000</v>
      </c>
      <c r="F2" s="6">
        <v>2001</v>
      </c>
      <c r="G2" s="7">
        <v>2002</v>
      </c>
      <c r="H2" s="6">
        <v>2003</v>
      </c>
      <c r="I2" s="8">
        <v>2004</v>
      </c>
      <c r="J2" s="7">
        <v>2005</v>
      </c>
      <c r="K2" s="9">
        <v>2006</v>
      </c>
    </row>
    <row r="3" spans="1:11" ht="12" customHeight="1">
      <c r="A3" s="10"/>
      <c r="B3" s="11"/>
      <c r="C3" s="12"/>
      <c r="D3" s="12"/>
      <c r="E3" s="12"/>
      <c r="F3" s="12"/>
      <c r="G3" s="12"/>
      <c r="H3" s="12"/>
      <c r="I3" s="12"/>
      <c r="J3" s="13"/>
      <c r="K3" s="14"/>
    </row>
    <row r="4" spans="1:11" ht="12" customHeight="1">
      <c r="A4" s="10"/>
      <c r="B4" s="30" t="s">
        <v>2</v>
      </c>
      <c r="C4" s="31"/>
      <c r="D4" s="31"/>
      <c r="E4" s="31"/>
      <c r="F4" s="31"/>
      <c r="G4" s="31"/>
      <c r="H4" s="31"/>
      <c r="I4" s="31"/>
      <c r="J4" s="31"/>
      <c r="K4" s="32"/>
    </row>
    <row r="5" spans="1:11" ht="12" customHeight="1">
      <c r="A5" s="10"/>
      <c r="B5" s="15"/>
      <c r="C5" s="16"/>
      <c r="D5" s="16"/>
      <c r="E5" s="16"/>
      <c r="F5" s="16"/>
      <c r="G5" s="16"/>
      <c r="H5" s="16"/>
      <c r="I5" s="16"/>
      <c r="J5" s="17"/>
      <c r="K5" s="18"/>
    </row>
    <row r="6" spans="1:11" ht="12.75">
      <c r="A6" s="10" t="s">
        <v>3</v>
      </c>
      <c r="B6" s="15"/>
      <c r="C6" s="16"/>
      <c r="D6" s="16"/>
      <c r="E6" s="16"/>
      <c r="F6" s="16"/>
      <c r="G6" s="16"/>
      <c r="H6" s="16"/>
      <c r="I6" s="16"/>
      <c r="J6" s="17"/>
      <c r="K6" s="18"/>
    </row>
    <row r="7" spans="1:11" ht="12.75">
      <c r="A7" s="10" t="s">
        <v>4</v>
      </c>
      <c r="B7" s="19">
        <v>2.90637653289786</v>
      </c>
      <c r="C7" s="20">
        <v>2.949285116411588</v>
      </c>
      <c r="D7" s="20">
        <v>2.967043855496633</v>
      </c>
      <c r="E7" s="20">
        <v>2.977545988425745</v>
      </c>
      <c r="F7" s="20">
        <v>2.8445990212873777</v>
      </c>
      <c r="G7" s="20">
        <v>2.8775288205743905</v>
      </c>
      <c r="H7" s="20">
        <v>2.892953479592608</v>
      </c>
      <c r="I7" s="20">
        <v>2.847854832609616</v>
      </c>
      <c r="J7" s="20">
        <v>2.902306444953797</v>
      </c>
      <c r="K7" s="21">
        <f>'[2]20'!T60/'[2]20'!T66</f>
        <v>2.9476142922790056</v>
      </c>
    </row>
    <row r="8" spans="1:11" ht="12" customHeight="1">
      <c r="A8" s="10"/>
      <c r="B8" s="15"/>
      <c r="C8" s="16"/>
      <c r="D8" s="16"/>
      <c r="E8" s="16"/>
      <c r="F8" s="16"/>
      <c r="G8" s="16"/>
      <c r="H8" s="16"/>
      <c r="I8" s="16"/>
      <c r="J8" s="16"/>
      <c r="K8" s="18"/>
    </row>
    <row r="9" spans="1:11" ht="12.75">
      <c r="A9" s="10" t="s">
        <v>5</v>
      </c>
      <c r="B9" s="15"/>
      <c r="C9" s="16"/>
      <c r="D9" s="16"/>
      <c r="E9" s="16"/>
      <c r="F9" s="16"/>
      <c r="G9" s="16"/>
      <c r="H9" s="16"/>
      <c r="I9" s="16"/>
      <c r="J9" s="16"/>
      <c r="K9" s="18"/>
    </row>
    <row r="10" spans="1:11" ht="12.75">
      <c r="A10" s="10" t="s">
        <v>6</v>
      </c>
      <c r="B10" s="19">
        <v>1.611813490924671</v>
      </c>
      <c r="C10" s="20">
        <v>1.5863814350957819</v>
      </c>
      <c r="D10" s="20">
        <v>1.5541330096876143</v>
      </c>
      <c r="E10" s="20">
        <v>1.5968939358775434</v>
      </c>
      <c r="F10" s="20">
        <v>1.5685297486721153</v>
      </c>
      <c r="G10" s="20">
        <v>1.5341868671837169</v>
      </c>
      <c r="H10" s="20">
        <v>1.5630970012385763</v>
      </c>
      <c r="I10" s="20">
        <v>1.5933785407153196</v>
      </c>
      <c r="J10" s="20">
        <v>1.6310613197123</v>
      </c>
      <c r="K10" s="21">
        <f>'[2]20'!T58/'[2]20'!T55</f>
        <v>1.6151450880827476</v>
      </c>
    </row>
    <row r="11" spans="1:11" ht="12" customHeight="1">
      <c r="A11" s="10"/>
      <c r="B11" s="15"/>
      <c r="C11" s="16"/>
      <c r="D11" s="16"/>
      <c r="E11" s="16"/>
      <c r="F11" s="16"/>
      <c r="G11" s="16"/>
      <c r="H11" s="16"/>
      <c r="I11" s="16"/>
      <c r="J11" s="16"/>
      <c r="K11" s="18"/>
    </row>
    <row r="12" spans="1:11" ht="12.75">
      <c r="A12" s="10" t="s">
        <v>7</v>
      </c>
      <c r="B12" s="15"/>
      <c r="C12" s="16"/>
      <c r="D12" s="16"/>
      <c r="E12" s="16"/>
      <c r="F12" s="16"/>
      <c r="G12" s="16"/>
      <c r="H12" s="16"/>
      <c r="I12" s="16"/>
      <c r="J12" s="16"/>
      <c r="K12" s="18"/>
    </row>
    <row r="13" spans="1:11" ht="12.75">
      <c r="A13" s="10" t="s">
        <v>8</v>
      </c>
      <c r="B13" s="22">
        <v>47.26569746882933</v>
      </c>
      <c r="C13" s="23">
        <v>46.947789306636</v>
      </c>
      <c r="D13" s="23">
        <v>48.573072168258925</v>
      </c>
      <c r="E13" s="23">
        <v>48.73947992991999</v>
      </c>
      <c r="F13" s="23">
        <v>45.955648939570175</v>
      </c>
      <c r="G13" s="23">
        <v>42.82995855702132</v>
      </c>
      <c r="H13" s="23">
        <v>42.9699965986621</v>
      </c>
      <c r="I13" s="23">
        <v>40.82101074868563</v>
      </c>
      <c r="J13" s="23">
        <v>39.550132160929586</v>
      </c>
      <c r="K13" s="21">
        <f>'[2]20'!T24*360/'[2]20'!T58</f>
        <v>42.35183471229601</v>
      </c>
    </row>
    <row r="14" spans="1:11" ht="12" customHeight="1">
      <c r="A14" s="10"/>
      <c r="B14" s="15"/>
      <c r="C14" s="16"/>
      <c r="D14" s="16"/>
      <c r="E14" s="16"/>
      <c r="F14" s="16"/>
      <c r="G14" s="16"/>
      <c r="H14" s="16"/>
      <c r="I14" s="16"/>
      <c r="J14" s="16"/>
      <c r="K14" s="18"/>
    </row>
    <row r="15" spans="1:11" ht="12.75">
      <c r="A15" s="10" t="s">
        <v>9</v>
      </c>
      <c r="B15" s="15"/>
      <c r="C15" s="16"/>
      <c r="D15" s="16"/>
      <c r="E15" s="16"/>
      <c r="F15" s="16"/>
      <c r="G15" s="16"/>
      <c r="H15" s="16"/>
      <c r="I15" s="16"/>
      <c r="J15" s="16"/>
      <c r="K15" s="18"/>
    </row>
    <row r="16" spans="1:11" ht="12.75">
      <c r="A16" s="10" t="s">
        <v>8</v>
      </c>
      <c r="B16" s="19">
        <v>70.99342477641254</v>
      </c>
      <c r="C16" s="20">
        <v>68.12394304773596</v>
      </c>
      <c r="D16" s="20">
        <v>72.41051093788737</v>
      </c>
      <c r="E16" s="20">
        <v>73.78066616027947</v>
      </c>
      <c r="F16" s="20">
        <v>68.2932542977423</v>
      </c>
      <c r="G16" s="20">
        <v>63.11465873049136</v>
      </c>
      <c r="H16" s="20">
        <v>62.39679186847471</v>
      </c>
      <c r="I16" s="20">
        <v>61.594047773408285</v>
      </c>
      <c r="J16" s="20">
        <v>57.13977119642472</v>
      </c>
      <c r="K16" s="21">
        <f>'[2]20'!T43*360/'[2]20'!T65</f>
        <v>62.681254621338326</v>
      </c>
    </row>
    <row r="17" spans="1:11" ht="12" customHeight="1">
      <c r="A17" s="10"/>
      <c r="B17" s="15"/>
      <c r="C17" s="16"/>
      <c r="D17" s="16"/>
      <c r="E17" s="16"/>
      <c r="F17" s="16"/>
      <c r="G17" s="16"/>
      <c r="H17" s="16"/>
      <c r="I17" s="16"/>
      <c r="J17" s="17"/>
      <c r="K17" s="18"/>
    </row>
    <row r="18" spans="1:11" ht="12.75">
      <c r="A18" s="10"/>
      <c r="B18" s="30" t="s">
        <v>10</v>
      </c>
      <c r="C18" s="31"/>
      <c r="D18" s="31"/>
      <c r="E18" s="31"/>
      <c r="F18" s="31"/>
      <c r="G18" s="31"/>
      <c r="H18" s="31"/>
      <c r="I18" s="31"/>
      <c r="J18" s="31"/>
      <c r="K18" s="32"/>
    </row>
    <row r="19" spans="1:11" ht="12" customHeight="1">
      <c r="A19" s="10"/>
      <c r="B19" s="15"/>
      <c r="C19" s="16"/>
      <c r="D19" s="16"/>
      <c r="E19" s="16"/>
      <c r="F19" s="16"/>
      <c r="G19" s="16"/>
      <c r="H19" s="16"/>
      <c r="I19" s="16"/>
      <c r="J19" s="17"/>
      <c r="K19" s="18"/>
    </row>
    <row r="20" spans="1:11" ht="12.75">
      <c r="A20" s="10" t="s">
        <v>11</v>
      </c>
      <c r="B20" s="15"/>
      <c r="C20" s="16"/>
      <c r="D20" s="16"/>
      <c r="E20" s="16"/>
      <c r="F20" s="16"/>
      <c r="G20" s="16"/>
      <c r="H20" s="16"/>
      <c r="I20" s="16"/>
      <c r="J20" s="17"/>
      <c r="K20" s="18"/>
    </row>
    <row r="21" spans="1:11" ht="12.75">
      <c r="A21" s="10" t="s">
        <v>12</v>
      </c>
      <c r="B21" s="19">
        <v>26.545783885003743</v>
      </c>
      <c r="C21" s="20">
        <v>29.921881260273885</v>
      </c>
      <c r="D21" s="20">
        <v>29.97953930968729</v>
      </c>
      <c r="E21" s="20">
        <v>29.925271876536456</v>
      </c>
      <c r="F21" s="20">
        <v>32.560167360362605</v>
      </c>
      <c r="G21" s="20">
        <v>31.720146750892443</v>
      </c>
      <c r="H21" s="20">
        <v>30.86340259036208</v>
      </c>
      <c r="I21" s="20">
        <v>34.15013309473802</v>
      </c>
      <c r="J21" s="20">
        <v>38.541944061273426</v>
      </c>
      <c r="K21" s="21">
        <f>'[2]20'!T74+'[2]20'!T68</f>
        <v>39.00003827330913</v>
      </c>
    </row>
    <row r="22" spans="1:11" ht="11.25" customHeight="1">
      <c r="A22" s="10"/>
      <c r="B22" s="15"/>
      <c r="C22" s="16"/>
      <c r="D22" s="16"/>
      <c r="E22" s="16"/>
      <c r="F22" s="16"/>
      <c r="G22" s="16"/>
      <c r="H22" s="16"/>
      <c r="I22" s="16"/>
      <c r="J22" s="16"/>
      <c r="K22" s="18"/>
    </row>
    <row r="23" spans="1:11" ht="12.75">
      <c r="A23" s="10" t="s">
        <v>13</v>
      </c>
      <c r="B23" s="15"/>
      <c r="C23" s="16"/>
      <c r="D23" s="16"/>
      <c r="E23" s="16"/>
      <c r="F23" s="16"/>
      <c r="G23" s="16"/>
      <c r="H23" s="16"/>
      <c r="I23" s="16"/>
      <c r="J23" s="16"/>
      <c r="K23" s="18"/>
    </row>
    <row r="24" spans="1:11" ht="12.75">
      <c r="A24" s="10" t="s">
        <v>14</v>
      </c>
      <c r="B24" s="15"/>
      <c r="C24" s="16"/>
      <c r="D24" s="16"/>
      <c r="E24" s="16"/>
      <c r="F24" s="16"/>
      <c r="G24" s="16"/>
      <c r="H24" s="16"/>
      <c r="I24" s="16"/>
      <c r="J24" s="16"/>
      <c r="K24" s="18"/>
    </row>
    <row r="25" spans="1:11" ht="12.75">
      <c r="A25" s="10" t="s">
        <v>15</v>
      </c>
      <c r="B25" s="19">
        <v>13.035563875142476</v>
      </c>
      <c r="C25" s="20">
        <v>13.725344891531101</v>
      </c>
      <c r="D25" s="20">
        <v>12.692728593576865</v>
      </c>
      <c r="E25" s="20">
        <v>11.84633356182394</v>
      </c>
      <c r="F25" s="20">
        <v>12.344795847827616</v>
      </c>
      <c r="G25" s="20">
        <v>12.190748433673686</v>
      </c>
      <c r="H25" s="20">
        <v>11.781349928079983</v>
      </c>
      <c r="I25" s="20">
        <v>12.660156790964727</v>
      </c>
      <c r="J25" s="20">
        <v>13.227265827269354</v>
      </c>
      <c r="K25" s="21">
        <f>'[2]20'!T77*100/'[2]20'!T60</f>
        <v>12.236422761108473</v>
      </c>
    </row>
    <row r="26" spans="1:11" ht="12" customHeight="1">
      <c r="A26" s="10"/>
      <c r="B26" s="15"/>
      <c r="C26" s="16"/>
      <c r="D26" s="16"/>
      <c r="E26" s="16"/>
      <c r="F26" s="16"/>
      <c r="G26" s="16"/>
      <c r="H26" s="16"/>
      <c r="I26" s="16"/>
      <c r="J26" s="16"/>
      <c r="K26" s="18"/>
    </row>
    <row r="27" spans="1:11" ht="12.75">
      <c r="A27" s="10" t="s">
        <v>16</v>
      </c>
      <c r="B27" s="15"/>
      <c r="C27" s="16"/>
      <c r="D27" s="16"/>
      <c r="E27" s="16"/>
      <c r="F27" s="16"/>
      <c r="G27" s="16"/>
      <c r="H27" s="16"/>
      <c r="I27" s="16"/>
      <c r="J27" s="16"/>
      <c r="K27" s="18"/>
    </row>
    <row r="28" spans="1:11" ht="12.75">
      <c r="A28" s="10" t="s">
        <v>17</v>
      </c>
      <c r="B28" s="15"/>
      <c r="C28" s="16"/>
      <c r="D28" s="16"/>
      <c r="E28" s="16"/>
      <c r="F28" s="16"/>
      <c r="G28" s="16"/>
      <c r="H28" s="16"/>
      <c r="I28" s="16"/>
      <c r="J28" s="16"/>
      <c r="K28" s="18"/>
    </row>
    <row r="29" spans="1:11" ht="12.75">
      <c r="A29" s="10" t="s">
        <v>18</v>
      </c>
      <c r="B29" s="19">
        <v>2.9249827778680673</v>
      </c>
      <c r="C29" s="20">
        <v>2.6964285582670584</v>
      </c>
      <c r="D29" s="20">
        <v>2.8953247247738174</v>
      </c>
      <c r="E29" s="20">
        <v>2.930251365188908</v>
      </c>
      <c r="F29" s="20">
        <v>2.804178947442079</v>
      </c>
      <c r="G29" s="20">
        <v>2.839030387928432</v>
      </c>
      <c r="H29" s="20">
        <v>2.774258575808495</v>
      </c>
      <c r="I29" s="20">
        <v>2.2675691187508167</v>
      </c>
      <c r="J29" s="20">
        <v>1.9546891407525546</v>
      </c>
      <c r="K29" s="21">
        <f>'[2]20'!T39/'[2]20'!T77</f>
        <v>2.8114598411291727</v>
      </c>
    </row>
    <row r="30" spans="1:11" ht="12" customHeight="1">
      <c r="A30" s="10"/>
      <c r="B30" s="15"/>
      <c r="C30" s="16"/>
      <c r="D30" s="16"/>
      <c r="E30" s="16"/>
      <c r="F30" s="16"/>
      <c r="G30" s="16"/>
      <c r="H30" s="16"/>
      <c r="I30" s="16"/>
      <c r="J30" s="17"/>
      <c r="K30" s="18"/>
    </row>
    <row r="31" spans="1:11" ht="12" customHeight="1">
      <c r="A31" s="10"/>
      <c r="B31" s="30" t="s">
        <v>19</v>
      </c>
      <c r="C31" s="31"/>
      <c r="D31" s="31"/>
      <c r="E31" s="31"/>
      <c r="F31" s="31"/>
      <c r="G31" s="31"/>
      <c r="H31" s="31"/>
      <c r="I31" s="31"/>
      <c r="J31" s="31"/>
      <c r="K31" s="32"/>
    </row>
    <row r="32" spans="1:11" ht="12" customHeight="1">
      <c r="A32" s="10"/>
      <c r="B32" s="15"/>
      <c r="C32" s="16"/>
      <c r="D32" s="16"/>
      <c r="E32" s="16"/>
      <c r="F32" s="16"/>
      <c r="G32" s="16"/>
      <c r="H32" s="16"/>
      <c r="I32" s="16"/>
      <c r="J32" s="17"/>
      <c r="K32" s="18"/>
    </row>
    <row r="33" spans="1:11" ht="12.75">
      <c r="A33" s="10" t="s">
        <v>20</v>
      </c>
      <c r="B33" s="15"/>
      <c r="C33" s="16"/>
      <c r="D33" s="16"/>
      <c r="E33" s="16"/>
      <c r="F33" s="16"/>
      <c r="G33" s="16"/>
      <c r="H33" s="16"/>
      <c r="I33" s="16"/>
      <c r="J33" s="17"/>
      <c r="K33" s="18"/>
    </row>
    <row r="34" spans="1:11" ht="12.75">
      <c r="A34" s="10" t="s">
        <v>15</v>
      </c>
      <c r="B34" s="19">
        <v>109.04437674701875</v>
      </c>
      <c r="C34" s="20">
        <v>100.00325491174272</v>
      </c>
      <c r="D34" s="20">
        <v>81.64348525647368</v>
      </c>
      <c r="E34" s="20">
        <v>61.930530493375024</v>
      </c>
      <c r="F34" s="20">
        <v>57.546395059217964</v>
      </c>
      <c r="G34" s="20">
        <v>52.87381375837399</v>
      </c>
      <c r="H34" s="20">
        <v>56.21381979462646</v>
      </c>
      <c r="I34" s="20">
        <v>59.090575492667035</v>
      </c>
      <c r="J34" s="20">
        <v>63.579356865324705</v>
      </c>
      <c r="K34" s="21">
        <f>'[2]20'!T76*100/'[2]20'!T37</f>
        <v>59.92971703000375</v>
      </c>
    </row>
    <row r="35" spans="1:11" ht="12" customHeight="1">
      <c r="A35" s="10"/>
      <c r="B35" s="15"/>
      <c r="C35" s="16"/>
      <c r="D35" s="16"/>
      <c r="E35" s="16"/>
      <c r="F35" s="16"/>
      <c r="G35" s="16"/>
      <c r="H35" s="16"/>
      <c r="I35" s="16"/>
      <c r="J35" s="16"/>
      <c r="K35" s="18"/>
    </row>
    <row r="36" spans="1:11" ht="12.75">
      <c r="A36" s="10" t="s">
        <v>20</v>
      </c>
      <c r="B36" s="15"/>
      <c r="C36" s="16"/>
      <c r="D36" s="16"/>
      <c r="E36" s="16"/>
      <c r="F36" s="16"/>
      <c r="G36" s="16"/>
      <c r="H36" s="16"/>
      <c r="I36" s="16"/>
      <c r="J36" s="16"/>
      <c r="K36" s="18"/>
    </row>
    <row r="37" spans="1:11" ht="12.75">
      <c r="A37" s="10" t="s">
        <v>21</v>
      </c>
      <c r="B37" s="15"/>
      <c r="C37" s="16"/>
      <c r="D37" s="16"/>
      <c r="E37" s="16"/>
      <c r="F37" s="16"/>
      <c r="G37" s="16"/>
      <c r="H37" s="16"/>
      <c r="I37" s="16"/>
      <c r="J37" s="16"/>
      <c r="K37" s="18"/>
    </row>
    <row r="38" spans="1:11" ht="12.75">
      <c r="A38" s="10" t="s">
        <v>15</v>
      </c>
      <c r="B38" s="19">
        <v>132.03789336142856</v>
      </c>
      <c r="C38" s="20">
        <v>121.77572349735368</v>
      </c>
      <c r="D38" s="20">
        <v>100.85359783527457</v>
      </c>
      <c r="E38" s="20">
        <v>79.74622166410379</v>
      </c>
      <c r="F38" s="20">
        <v>71.19161465110098</v>
      </c>
      <c r="G38" s="20">
        <v>63.93151554532408</v>
      </c>
      <c r="H38" s="20">
        <v>69.13826943066279</v>
      </c>
      <c r="I38" s="20">
        <v>72.18754172295571</v>
      </c>
      <c r="J38" s="20">
        <v>76.13981542197945</v>
      </c>
      <c r="K38" s="21">
        <f>'[2]20'!T74*100/'[2]20'!T37</f>
        <v>71.07072799547903</v>
      </c>
    </row>
    <row r="39" spans="1:11" ht="12.75">
      <c r="A39" s="10"/>
      <c r="B39" s="15"/>
      <c r="C39" s="16"/>
      <c r="D39" s="16"/>
      <c r="E39" s="16"/>
      <c r="F39" s="16"/>
      <c r="G39" s="16"/>
      <c r="H39" s="16"/>
      <c r="I39" s="16"/>
      <c r="J39" s="16"/>
      <c r="K39" s="18"/>
    </row>
    <row r="40" spans="1:11" ht="12.75">
      <c r="A40" s="10" t="s">
        <v>13</v>
      </c>
      <c r="B40" s="15"/>
      <c r="C40" s="16"/>
      <c r="D40" s="16"/>
      <c r="E40" s="16"/>
      <c r="F40" s="16"/>
      <c r="G40" s="16"/>
      <c r="H40" s="16"/>
      <c r="I40" s="16"/>
      <c r="J40" s="16"/>
      <c r="K40" s="18"/>
    </row>
    <row r="41" spans="1:11" ht="12.75">
      <c r="A41" s="10" t="s">
        <v>15</v>
      </c>
      <c r="B41" s="19">
        <v>6.607057136112239</v>
      </c>
      <c r="C41" s="20">
        <v>6.997642288703088</v>
      </c>
      <c r="D41" s="20">
        <v>6.375295983755357</v>
      </c>
      <c r="E41" s="20">
        <v>5.170410400185753</v>
      </c>
      <c r="F41" s="20">
        <v>5.700860988879711</v>
      </c>
      <c r="G41" s="20">
        <v>5.439135939638065</v>
      </c>
      <c r="H41" s="20">
        <v>5.520644905565325</v>
      </c>
      <c r="I41" s="20">
        <v>6.715590233935329</v>
      </c>
      <c r="J41" s="20">
        <v>7.895987405544626</v>
      </c>
      <c r="K41" s="21">
        <f>'[2]20'!T76*100/'[2]20'!T60</f>
        <v>7.965903743957914</v>
      </c>
    </row>
    <row r="42" spans="1:11" ht="12.75">
      <c r="A42" s="10"/>
      <c r="B42" s="15"/>
      <c r="C42" s="16"/>
      <c r="D42" s="16"/>
      <c r="E42" s="16"/>
      <c r="F42" s="16"/>
      <c r="G42" s="16"/>
      <c r="H42" s="16"/>
      <c r="I42" s="16"/>
      <c r="J42" s="16"/>
      <c r="K42" s="18"/>
    </row>
    <row r="43" spans="1:11" ht="12.75">
      <c r="A43" s="10" t="s">
        <v>22</v>
      </c>
      <c r="B43" s="19">
        <v>189.5229650689247</v>
      </c>
      <c r="C43" s="20">
        <v>186.1228899921627</v>
      </c>
      <c r="D43" s="20">
        <v>187.4803434566531</v>
      </c>
      <c r="E43" s="20">
        <v>179.06262648707815</v>
      </c>
      <c r="F43" s="20">
        <v>193.91146599792216</v>
      </c>
      <c r="G43" s="20">
        <v>188.41863873704315</v>
      </c>
      <c r="H43" s="20">
        <v>190.04772777538633</v>
      </c>
      <c r="I43" s="20">
        <v>198.20696459028292</v>
      </c>
      <c r="J43" s="20">
        <v>186.68036688734452</v>
      </c>
      <c r="K43" s="21">
        <f>('[2]20'!T60-'[2]20'!T65)*100/'[2]20'!T65</f>
        <v>176.61125659292745</v>
      </c>
    </row>
    <row r="44" spans="1:11" ht="12.75">
      <c r="A44" s="10"/>
      <c r="B44" s="15"/>
      <c r="C44" s="16"/>
      <c r="D44" s="16"/>
      <c r="E44" s="16"/>
      <c r="F44" s="16"/>
      <c r="G44" s="16"/>
      <c r="H44" s="16"/>
      <c r="I44" s="16"/>
      <c r="J44" s="16"/>
      <c r="K44" s="18"/>
    </row>
    <row r="45" spans="1:11" ht="12.75">
      <c r="A45" s="10" t="s">
        <v>23</v>
      </c>
      <c r="B45" s="22">
        <v>65.46042557411855</v>
      </c>
      <c r="C45" s="23">
        <v>65.04998254325645</v>
      </c>
      <c r="D45" s="23">
        <v>65.21501303442048</v>
      </c>
      <c r="E45" s="23">
        <v>64.16574972477353</v>
      </c>
      <c r="F45" s="23">
        <v>65.97614874926079</v>
      </c>
      <c r="G45" s="23">
        <v>65.32817697292721</v>
      </c>
      <c r="H45" s="23">
        <v>65.52291556738543</v>
      </c>
      <c r="I45" s="23">
        <v>66.46624261864791</v>
      </c>
      <c r="J45" s="23">
        <v>65.11794613431043</v>
      </c>
      <c r="K45" s="21">
        <f>('[2]20'!T60-'[2]20'!T65)*100/'[2]20'!T60</f>
        <v>63.84818129539676</v>
      </c>
    </row>
    <row r="46" spans="1:11" ht="12.75">
      <c r="A46" s="10"/>
      <c r="B46" s="15"/>
      <c r="C46" s="16"/>
      <c r="D46" s="16"/>
      <c r="E46" s="16"/>
      <c r="F46" s="16"/>
      <c r="G46" s="16"/>
      <c r="H46" s="16"/>
      <c r="I46" s="16"/>
      <c r="J46" s="17"/>
      <c r="K46" s="18"/>
    </row>
    <row r="47" spans="1:11" ht="12.75">
      <c r="A47" s="10"/>
      <c r="B47" s="30" t="s">
        <v>24</v>
      </c>
      <c r="C47" s="31"/>
      <c r="D47" s="31"/>
      <c r="E47" s="31"/>
      <c r="F47" s="31"/>
      <c r="G47" s="31"/>
      <c r="H47" s="31"/>
      <c r="I47" s="31"/>
      <c r="J47" s="31"/>
      <c r="K47" s="32"/>
    </row>
    <row r="48" spans="1:11" ht="12" customHeight="1">
      <c r="A48" s="10"/>
      <c r="B48" s="15"/>
      <c r="C48" s="16"/>
      <c r="D48" s="16"/>
      <c r="E48" s="16"/>
      <c r="F48" s="16"/>
      <c r="G48" s="16"/>
      <c r="H48" s="16"/>
      <c r="I48" s="16"/>
      <c r="J48" s="17"/>
      <c r="K48" s="18"/>
    </row>
    <row r="49" spans="1:11" ht="12.75">
      <c r="A49" s="10" t="s">
        <v>25</v>
      </c>
      <c r="B49" s="15"/>
      <c r="C49" s="16"/>
      <c r="D49" s="16"/>
      <c r="E49" s="16"/>
      <c r="F49" s="16"/>
      <c r="G49" s="16"/>
      <c r="H49" s="16"/>
      <c r="I49" s="16"/>
      <c r="J49" s="17"/>
      <c r="K49" s="18"/>
    </row>
    <row r="50" spans="1:11" ht="12.75">
      <c r="A50" s="10" t="s">
        <v>15</v>
      </c>
      <c r="B50" s="19">
        <v>34.79811581348252</v>
      </c>
      <c r="C50" s="20">
        <v>39.084358735667074</v>
      </c>
      <c r="D50" s="20">
        <v>46.49747805094117</v>
      </c>
      <c r="E50" s="20">
        <v>51.623324591043676</v>
      </c>
      <c r="F50" s="20">
        <v>59.43704700694375</v>
      </c>
      <c r="G50" s="20">
        <v>58.39652732299564</v>
      </c>
      <c r="H50" s="20">
        <v>59.15859073832324</v>
      </c>
      <c r="I50" s="20">
        <v>70.69048761479907</v>
      </c>
      <c r="J50" s="20">
        <v>83.61944419700143</v>
      </c>
      <c r="K50" s="21">
        <f>'[2]20'!T37*100/'[2]20'!T11</f>
        <v>105.55032744162678</v>
      </c>
    </row>
    <row r="51" spans="1:11" ht="12.75">
      <c r="A51" s="10"/>
      <c r="B51" s="15"/>
      <c r="C51" s="16"/>
      <c r="D51" s="16"/>
      <c r="E51" s="16"/>
      <c r="F51" s="16"/>
      <c r="G51" s="16"/>
      <c r="H51" s="16"/>
      <c r="I51" s="16"/>
      <c r="J51" s="16"/>
      <c r="K51" s="18"/>
    </row>
    <row r="52" spans="1:11" ht="12.75">
      <c r="A52" s="10" t="s">
        <v>26</v>
      </c>
      <c r="B52" s="15"/>
      <c r="C52" s="16"/>
      <c r="D52" s="16"/>
      <c r="E52" s="16"/>
      <c r="F52" s="16"/>
      <c r="G52" s="16"/>
      <c r="H52" s="16"/>
      <c r="I52" s="16"/>
      <c r="J52" s="16"/>
      <c r="K52" s="18"/>
    </row>
    <row r="53" spans="1:11" ht="12.75">
      <c r="A53" s="10" t="s">
        <v>15</v>
      </c>
      <c r="B53" s="19">
        <v>127.77093821262476</v>
      </c>
      <c r="C53" s="20">
        <v>131.3116586060329</v>
      </c>
      <c r="D53" s="20">
        <v>139.64054323674054</v>
      </c>
      <c r="E53" s="20">
        <v>141.7178484053174</v>
      </c>
      <c r="F53" s="20">
        <v>143.77485425888918</v>
      </c>
      <c r="G53" s="20">
        <v>134.88312360154848</v>
      </c>
      <c r="H53" s="20">
        <v>147.71781420436542</v>
      </c>
      <c r="I53" s="20">
        <v>145.9476981178218</v>
      </c>
      <c r="J53" s="20">
        <v>164.05002095063185</v>
      </c>
      <c r="K53" s="21">
        <f>('[2]20'!T37+'[2]20'!T46+'[2]20'!T51)*100/'[2]20'!T11</f>
        <v>201.27172589464683</v>
      </c>
    </row>
    <row r="54" spans="1:11" ht="12.75">
      <c r="A54" s="10"/>
      <c r="B54" s="15"/>
      <c r="C54" s="16"/>
      <c r="D54" s="16"/>
      <c r="E54" s="16"/>
      <c r="F54" s="16"/>
      <c r="G54" s="16"/>
      <c r="H54" s="16"/>
      <c r="I54" s="16"/>
      <c r="J54" s="16"/>
      <c r="K54" s="18"/>
    </row>
    <row r="55" spans="1:11" ht="12.75">
      <c r="A55" s="10" t="s">
        <v>27</v>
      </c>
      <c r="B55" s="15"/>
      <c r="C55" s="16"/>
      <c r="D55" s="16"/>
      <c r="E55" s="16"/>
      <c r="F55" s="16"/>
      <c r="G55" s="16"/>
      <c r="H55" s="16"/>
      <c r="I55" s="16"/>
      <c r="J55" s="16"/>
      <c r="K55" s="18"/>
    </row>
    <row r="56" spans="1:11" ht="12.75">
      <c r="A56" s="10" t="s">
        <v>12</v>
      </c>
      <c r="B56" s="19">
        <v>77.64596068864363</v>
      </c>
      <c r="C56" s="20">
        <v>80.68221514727843</v>
      </c>
      <c r="D56" s="20">
        <v>86.80050140066619</v>
      </c>
      <c r="E56" s="20">
        <v>87.68856876987019</v>
      </c>
      <c r="F56" s="20">
        <v>91.30453583711954</v>
      </c>
      <c r="G56" s="20">
        <v>90.05446053533296</v>
      </c>
      <c r="H56" s="20">
        <v>85.62305931494213</v>
      </c>
      <c r="I56" s="20">
        <v>77.43778720685819</v>
      </c>
      <c r="J56" s="20">
        <v>75.33751952006358</v>
      </c>
      <c r="K56" s="21">
        <f>'[2]20'!T39-'[2]20'!T20</f>
        <v>79.77873796592286</v>
      </c>
    </row>
    <row r="57" spans="1:11" ht="12.75">
      <c r="A57" s="10"/>
      <c r="B57" s="15"/>
      <c r="C57" s="16"/>
      <c r="D57" s="16"/>
      <c r="E57" s="16"/>
      <c r="F57" s="16"/>
      <c r="G57" s="16"/>
      <c r="H57" s="16"/>
      <c r="I57" s="16"/>
      <c r="J57" s="16"/>
      <c r="K57" s="18"/>
    </row>
    <row r="58" spans="1:11" ht="12.75">
      <c r="A58" s="10" t="s">
        <v>28</v>
      </c>
      <c r="B58" s="15"/>
      <c r="C58" s="16"/>
      <c r="D58" s="16"/>
      <c r="E58" s="16"/>
      <c r="F58" s="16"/>
      <c r="G58" s="16"/>
      <c r="H58" s="16"/>
      <c r="I58" s="16"/>
      <c r="J58" s="16"/>
      <c r="K58" s="18"/>
    </row>
    <row r="59" spans="1:11" ht="12.75">
      <c r="A59" s="10" t="s">
        <v>15</v>
      </c>
      <c r="B59" s="19">
        <v>95.8380318095877</v>
      </c>
      <c r="C59" s="20">
        <v>98.25964064204955</v>
      </c>
      <c r="D59" s="20">
        <v>98.29882985570744</v>
      </c>
      <c r="E59" s="20">
        <v>102.14605752775425</v>
      </c>
      <c r="F59" s="20">
        <v>99.64662864615097</v>
      </c>
      <c r="G59" s="20">
        <v>99.14976134838828</v>
      </c>
      <c r="H59" s="20">
        <v>108.87003245079065</v>
      </c>
      <c r="I59" s="20">
        <v>107.96631958368744</v>
      </c>
      <c r="J59" s="20">
        <v>117.37578104088917</v>
      </c>
      <c r="K59" s="21">
        <f>('[2]20'!T20+'[2]20'!T22)*100/'[2]20'!T40</f>
        <v>120.50353636482528</v>
      </c>
    </row>
    <row r="60" spans="1:11" ht="12" customHeight="1">
      <c r="A60" s="10"/>
      <c r="B60" s="15"/>
      <c r="C60" s="16"/>
      <c r="D60" s="16"/>
      <c r="E60" s="16"/>
      <c r="F60" s="16"/>
      <c r="G60" s="16"/>
      <c r="H60" s="16"/>
      <c r="I60" s="16"/>
      <c r="J60" s="17"/>
      <c r="K60" s="18"/>
    </row>
    <row r="61" spans="1:11" ht="11.25" customHeight="1">
      <c r="A61" s="10"/>
      <c r="B61" s="30" t="s">
        <v>29</v>
      </c>
      <c r="C61" s="31"/>
      <c r="D61" s="31"/>
      <c r="E61" s="31"/>
      <c r="F61" s="31"/>
      <c r="G61" s="31"/>
      <c r="H61" s="31"/>
      <c r="I61" s="31"/>
      <c r="J61" s="31"/>
      <c r="K61" s="32"/>
    </row>
    <row r="62" spans="1:11" ht="12" customHeight="1">
      <c r="A62" s="10"/>
      <c r="B62" s="15"/>
      <c r="C62" s="16"/>
      <c r="D62" s="16"/>
      <c r="E62" s="16"/>
      <c r="F62" s="16"/>
      <c r="G62" s="16"/>
      <c r="H62" s="16"/>
      <c r="I62" s="16"/>
      <c r="J62" s="17"/>
      <c r="K62" s="18"/>
    </row>
    <row r="63" spans="1:11" ht="12.75">
      <c r="A63" s="10" t="s">
        <v>30</v>
      </c>
      <c r="B63" s="15"/>
      <c r="C63" s="16"/>
      <c r="D63" s="16"/>
      <c r="E63" s="16"/>
      <c r="F63" s="16"/>
      <c r="G63" s="16"/>
      <c r="H63" s="16"/>
      <c r="I63" s="16"/>
      <c r="J63" s="17"/>
      <c r="K63" s="18"/>
    </row>
    <row r="64" spans="1:11" ht="12.75">
      <c r="A64" s="10" t="s">
        <v>15</v>
      </c>
      <c r="B64" s="24">
        <v>24.880059925566748</v>
      </c>
      <c r="C64" s="25">
        <v>24.31599526447409</v>
      </c>
      <c r="D64" s="25">
        <v>22.041133384383304</v>
      </c>
      <c r="E64" s="25">
        <v>21.3686204163575</v>
      </c>
      <c r="F64" s="25">
        <v>22.4079600069399</v>
      </c>
      <c r="G64" s="25">
        <v>22.65747175645033</v>
      </c>
      <c r="H64" s="25">
        <v>21.536953196776164</v>
      </c>
      <c r="I64" s="25">
        <v>21.284676077933238</v>
      </c>
      <c r="J64" s="25">
        <v>20.330225218166262</v>
      </c>
      <c r="K64" s="21">
        <f>'[2]20'!T11*100/'[2]20'!T34</f>
        <v>20.312132939059154</v>
      </c>
    </row>
    <row r="65" spans="1:11" ht="12.75">
      <c r="A65" s="10"/>
      <c r="B65" s="15"/>
      <c r="C65" s="16"/>
      <c r="D65" s="16"/>
      <c r="E65" s="16"/>
      <c r="F65" s="16"/>
      <c r="G65" s="16"/>
      <c r="H65" s="16"/>
      <c r="I65" s="16"/>
      <c r="J65" s="16"/>
      <c r="K65" s="18"/>
    </row>
    <row r="66" spans="1:11" ht="12.75">
      <c r="A66" s="10" t="s">
        <v>31</v>
      </c>
      <c r="B66" s="15"/>
      <c r="C66" s="16"/>
      <c r="D66" s="16"/>
      <c r="E66" s="16"/>
      <c r="F66" s="16"/>
      <c r="G66" s="16"/>
      <c r="H66" s="16"/>
      <c r="I66" s="16"/>
      <c r="J66" s="16"/>
      <c r="K66" s="18"/>
    </row>
    <row r="67" spans="1:11" ht="12.75">
      <c r="A67" s="10" t="s">
        <v>15</v>
      </c>
      <c r="B67" s="22">
        <v>9.78431819198781</v>
      </c>
      <c r="C67" s="23">
        <v>11.128179556419044</v>
      </c>
      <c r="D67" s="23">
        <v>12.232329773707582</v>
      </c>
      <c r="E67" s="23">
        <v>13.37485658174336</v>
      </c>
      <c r="F67" s="23">
        <v>15.580921193559</v>
      </c>
      <c r="G67" s="23">
        <v>15.811724934662516</v>
      </c>
      <c r="H67" s="23">
        <v>15.361292463584444</v>
      </c>
      <c r="I67" s="23">
        <v>18.115569866435347</v>
      </c>
      <c r="J67" s="23">
        <v>20.306772842693327</v>
      </c>
      <c r="K67" s="21">
        <f>'[2]20'!T37*100/'[2]20'!T34</f>
        <v>21.439522827555464</v>
      </c>
    </row>
    <row r="68" spans="1:11" ht="12.75">
      <c r="A68" s="10"/>
      <c r="B68" s="15"/>
      <c r="C68" s="16"/>
      <c r="D68" s="16"/>
      <c r="E68" s="16"/>
      <c r="F68" s="16"/>
      <c r="G68" s="16"/>
      <c r="H68" s="16"/>
      <c r="I68" s="16"/>
      <c r="J68" s="16"/>
      <c r="K68" s="18"/>
    </row>
    <row r="69" spans="1:11" ht="12.75">
      <c r="A69" s="10" t="s">
        <v>32</v>
      </c>
      <c r="B69" s="15"/>
      <c r="C69" s="16"/>
      <c r="D69" s="16"/>
      <c r="E69" s="16"/>
      <c r="F69" s="16"/>
      <c r="G69" s="16"/>
      <c r="H69" s="16"/>
      <c r="I69" s="16"/>
      <c r="J69" s="16"/>
      <c r="K69" s="18"/>
    </row>
    <row r="70" spans="1:11" ht="12.75">
      <c r="A70" s="26" t="s">
        <v>15</v>
      </c>
      <c r="B70" s="27">
        <v>922.0436213900452</v>
      </c>
      <c r="C70" s="28">
        <v>798.6195764269563</v>
      </c>
      <c r="D70" s="28">
        <v>717.5057560189917</v>
      </c>
      <c r="E70" s="28">
        <v>647.6715685796564</v>
      </c>
      <c r="F70" s="28">
        <v>541.8105756246237</v>
      </c>
      <c r="G70" s="28">
        <v>532.4420669675303</v>
      </c>
      <c r="H70" s="28">
        <v>550.9868895280817</v>
      </c>
      <c r="I70" s="28">
        <v>452.0113401747339</v>
      </c>
      <c r="J70" s="28">
        <v>392.4465387713314</v>
      </c>
      <c r="K70" s="29">
        <f>'[2]20'!T54*100/'[2]20'!T37</f>
        <v>366.42829135858153</v>
      </c>
    </row>
  </sheetData>
  <mergeCells count="6">
    <mergeCell ref="B47:K47"/>
    <mergeCell ref="B61:K61"/>
    <mergeCell ref="B1:K1"/>
    <mergeCell ref="B4:K4"/>
    <mergeCell ref="B18:K18"/>
    <mergeCell ref="B31:K31"/>
  </mergeCells>
  <printOptions/>
  <pageMargins left="0.75" right="0.51" top="0.78" bottom="0.79" header="0.4921259845" footer="0.4921259845"/>
  <pageSetup horizontalDpi="600" verticalDpi="600" orientation="portrait" paperSize="9" scale="83" r:id="rId1"/>
  <headerFooter alignWithMargins="0">
    <oddHeader>&amp;C&amp;"Arial Narrow,Fett"&amp;10Bilanzkennzahlen Deutscher Unternehmen</oddHeader>
    <oddFooter>&amp;L(c) Deubner Verlag Köln
Steuerberater-BWL-Assistent, August 2009&amp;CSeite &amp;P von &amp;N&amp;RQuelle: Deutsche Bundesbank;
 eigene Berechnungen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&amp;C&amp;"Arial,Fett"Bilanzkennzahlen Deutscher Unternehmen</oddHeader>
    <oddFooter>&amp;L(c) Deubner Verlag Köln
Steuerberater-BWL-Assistent, August 2009&amp;CSeite &amp;P von &amp;N&amp;RQuelle: Deutsche Bundesbank;
eigene Berechnungen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Deubner Verlag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Esser</cp:lastModifiedBy>
  <cp:lastPrinted>2009-06-24T14:15:42Z</cp:lastPrinted>
  <dcterms:created xsi:type="dcterms:W3CDTF">1996-10-17T05:27:31Z</dcterms:created>
  <dcterms:modified xsi:type="dcterms:W3CDTF">2009-06-24T14:15:44Z</dcterms:modified>
  <cp:category/>
  <cp:version/>
  <cp:contentType/>
  <cp:contentStatus/>
</cp:coreProperties>
</file>