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mf.intern.netz\homes$\Berlin\PuhlmannSt\Desktop\"/>
    </mc:Choice>
  </mc:AlternateContent>
  <bookViews>
    <workbookView xWindow="0" yWindow="0" windowWidth="28800" windowHeight="13785" activeTab="1"/>
  </bookViews>
  <sheets>
    <sheet name="KSt&amp;GewSt" sheetId="2" r:id="rId1"/>
    <sheet name="ESt" sheetId="3" r:id="rId2"/>
  </sheets>
  <definedNames>
    <definedName name="_xlnm.Print_Area" localSheetId="1">ESt!$A$1:$F$81</definedName>
    <definedName name="_xlnm.Print_Area" localSheetId="0">'KSt&amp;GewSt'!$A$1:$F$78</definedName>
    <definedName name="Z_BE3FD8A5_FF2A_4600_82AF_5FACEA8A4ECB_.wvu.Rows" localSheetId="1" hidden="1">ESt!$19:$53</definedName>
    <definedName name="Z_BE3FD8A5_FF2A_4600_82AF_5FACEA8A4ECB_.wvu.Rows" localSheetId="0" hidden="1">'KSt&amp;GewSt'!$20:$52</definedName>
  </definedNames>
  <calcPr calcId="162913"/>
  <customWorkbookViews>
    <customWorkbookView name="druck" guid="{BE3FD8A5-FF2A-4600-82AF-5FACEA8A4ECB}" maximized="1" xWindow="-8" yWindow="-8" windowWidth="1936" windowHeight="1152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12" i="3"/>
  <c r="F12" i="2"/>
  <c r="E12" i="2"/>
  <c r="D23" i="3" l="1"/>
  <c r="D20" i="2"/>
  <c r="F1" i="3" l="1"/>
  <c r="D32" i="2" l="1"/>
  <c r="E32" i="2" s="1"/>
  <c r="E31" i="2"/>
  <c r="E30" i="2"/>
  <c r="G42" i="2"/>
  <c r="G46" i="2" s="1"/>
  <c r="F42" i="2"/>
  <c r="F46" i="2" s="1"/>
  <c r="E42" i="2"/>
  <c r="E46" i="2" s="1"/>
  <c r="D42" i="2"/>
  <c r="D46" i="2" s="1"/>
  <c r="H41" i="2"/>
  <c r="H40" i="2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W40" i="2" s="1"/>
  <c r="X40" i="2" s="1"/>
  <c r="Y40" i="2" s="1"/>
  <c r="Z40" i="2" s="1"/>
  <c r="AA40" i="2" s="1"/>
  <c r="AB40" i="2" s="1"/>
  <c r="AC40" i="2" s="1"/>
  <c r="AD40" i="2" s="1"/>
  <c r="AE40" i="2" s="1"/>
  <c r="AF40" i="2" s="1"/>
  <c r="AG40" i="2" s="1"/>
  <c r="AH40" i="2" s="1"/>
  <c r="AI40" i="2" s="1"/>
  <c r="AJ40" i="2" s="1"/>
  <c r="AK40" i="2" s="1"/>
  <c r="AL40" i="2" s="1"/>
  <c r="AM40" i="2" s="1"/>
  <c r="AN40" i="2" s="1"/>
  <c r="AO40" i="2" s="1"/>
  <c r="AP40" i="2" s="1"/>
  <c r="AQ40" i="2" s="1"/>
  <c r="AR40" i="2" s="1"/>
  <c r="AS40" i="2" s="1"/>
  <c r="AT40" i="2" s="1"/>
  <c r="AU40" i="2" s="1"/>
  <c r="AV40" i="2" s="1"/>
  <c r="AW40" i="2" s="1"/>
  <c r="AX40" i="2" s="1"/>
  <c r="AY40" i="2" s="1"/>
  <c r="AZ40" i="2" s="1"/>
  <c r="BA40" i="2" s="1"/>
  <c r="H39" i="2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G39" i="2" s="1"/>
  <c r="AH39" i="2" s="1"/>
  <c r="AI39" i="2" s="1"/>
  <c r="AJ39" i="2" s="1"/>
  <c r="AK39" i="2" s="1"/>
  <c r="AL39" i="2" s="1"/>
  <c r="AM39" i="2" s="1"/>
  <c r="AN39" i="2" s="1"/>
  <c r="AO39" i="2" s="1"/>
  <c r="AP39" i="2" s="1"/>
  <c r="AQ39" i="2" s="1"/>
  <c r="AR39" i="2" s="1"/>
  <c r="AS39" i="2" s="1"/>
  <c r="AT39" i="2" s="1"/>
  <c r="AU39" i="2" s="1"/>
  <c r="AV39" i="2" s="1"/>
  <c r="AW39" i="2" s="1"/>
  <c r="AX39" i="2" s="1"/>
  <c r="AY39" i="2" s="1"/>
  <c r="AZ39" i="2" s="1"/>
  <c r="BA39" i="2" s="1"/>
  <c r="H38" i="2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V38" i="2" s="1"/>
  <c r="W38" i="2" s="1"/>
  <c r="X38" i="2" s="1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AI38" i="2" s="1"/>
  <c r="AJ38" i="2" s="1"/>
  <c r="AK38" i="2" s="1"/>
  <c r="AL38" i="2" s="1"/>
  <c r="AM38" i="2" s="1"/>
  <c r="AN38" i="2" s="1"/>
  <c r="AO38" i="2" s="1"/>
  <c r="AP38" i="2" s="1"/>
  <c r="AQ38" i="2" s="1"/>
  <c r="AR38" i="2" s="1"/>
  <c r="AS38" i="2" s="1"/>
  <c r="AT38" i="2" s="1"/>
  <c r="AU38" i="2" s="1"/>
  <c r="AV38" i="2" s="1"/>
  <c r="AW38" i="2" s="1"/>
  <c r="AX38" i="2" s="1"/>
  <c r="AY38" i="2" s="1"/>
  <c r="AZ38" i="2" s="1"/>
  <c r="BA38" i="2" s="1"/>
  <c r="D21" i="2"/>
  <c r="D22" i="2" s="1"/>
  <c r="E41" i="3"/>
  <c r="E45" i="3" s="1"/>
  <c r="F41" i="3"/>
  <c r="F45" i="3" s="1"/>
  <c r="G41" i="3"/>
  <c r="G45" i="3" s="1"/>
  <c r="D41" i="3"/>
  <c r="D45" i="3" s="1"/>
  <c r="H39" i="3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AJ39" i="3" s="1"/>
  <c r="AK39" i="3" s="1"/>
  <c r="AL39" i="3" s="1"/>
  <c r="AM39" i="3" s="1"/>
  <c r="AN39" i="3" s="1"/>
  <c r="AO39" i="3" s="1"/>
  <c r="AP39" i="3" s="1"/>
  <c r="AQ39" i="3" s="1"/>
  <c r="AR39" i="3" s="1"/>
  <c r="AS39" i="3" s="1"/>
  <c r="AT39" i="3" s="1"/>
  <c r="AU39" i="3" s="1"/>
  <c r="AV39" i="3" s="1"/>
  <c r="AW39" i="3" s="1"/>
  <c r="AX39" i="3" s="1"/>
  <c r="AY39" i="3" s="1"/>
  <c r="AZ39" i="3" s="1"/>
  <c r="BA39" i="3" s="1"/>
  <c r="H40" i="3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T40" i="3" s="1"/>
  <c r="U40" i="3" s="1"/>
  <c r="V40" i="3" s="1"/>
  <c r="W40" i="3" s="1"/>
  <c r="X40" i="3" s="1"/>
  <c r="Y40" i="3" s="1"/>
  <c r="Z40" i="3" s="1"/>
  <c r="AA40" i="3" s="1"/>
  <c r="AB40" i="3" s="1"/>
  <c r="AC40" i="3" s="1"/>
  <c r="AD40" i="3" s="1"/>
  <c r="AE40" i="3" s="1"/>
  <c r="AF40" i="3" s="1"/>
  <c r="AG40" i="3" s="1"/>
  <c r="AH40" i="3" s="1"/>
  <c r="AI40" i="3" s="1"/>
  <c r="AJ40" i="3" s="1"/>
  <c r="AK40" i="3" s="1"/>
  <c r="AL40" i="3" s="1"/>
  <c r="AM40" i="3" s="1"/>
  <c r="AN40" i="3" s="1"/>
  <c r="AO40" i="3" s="1"/>
  <c r="AP40" i="3" s="1"/>
  <c r="AQ40" i="3" s="1"/>
  <c r="AR40" i="3" s="1"/>
  <c r="AS40" i="3" s="1"/>
  <c r="AT40" i="3" s="1"/>
  <c r="AU40" i="3" s="1"/>
  <c r="AV40" i="3" s="1"/>
  <c r="AW40" i="3" s="1"/>
  <c r="AX40" i="3" s="1"/>
  <c r="AY40" i="3" s="1"/>
  <c r="AZ40" i="3" s="1"/>
  <c r="BA40" i="3" s="1"/>
  <c r="H38" i="3"/>
  <c r="H37" i="3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AJ37" i="3" s="1"/>
  <c r="AK37" i="3" s="1"/>
  <c r="AL37" i="3" s="1"/>
  <c r="AM37" i="3" s="1"/>
  <c r="AN37" i="3" s="1"/>
  <c r="AO37" i="3" s="1"/>
  <c r="AP37" i="3" s="1"/>
  <c r="AQ37" i="3" s="1"/>
  <c r="AR37" i="3" s="1"/>
  <c r="AS37" i="3" s="1"/>
  <c r="AT37" i="3" s="1"/>
  <c r="AU37" i="3" s="1"/>
  <c r="AV37" i="3" s="1"/>
  <c r="AW37" i="3" s="1"/>
  <c r="AX37" i="3" s="1"/>
  <c r="AY37" i="3" s="1"/>
  <c r="AZ37" i="3" s="1"/>
  <c r="BA37" i="3" s="1"/>
  <c r="D33" i="3"/>
  <c r="D23" i="2" l="1"/>
  <c r="D24" i="2" s="1"/>
  <c r="D25" i="2" s="1"/>
  <c r="D26" i="2" s="1"/>
  <c r="D28" i="2"/>
  <c r="D34" i="2"/>
  <c r="F48" i="2" s="1"/>
  <c r="F50" i="2" s="1"/>
  <c r="H41" i="3"/>
  <c r="H45" i="3" s="1"/>
  <c r="H42" i="2"/>
  <c r="H46" i="2" s="1"/>
  <c r="I41" i="2"/>
  <c r="J41" i="2" s="1"/>
  <c r="I42" i="2"/>
  <c r="I46" i="2" s="1"/>
  <c r="K42" i="2"/>
  <c r="K46" i="2" s="1"/>
  <c r="I38" i="3"/>
  <c r="D47" i="3"/>
  <c r="D49" i="3" s="1"/>
  <c r="F1" i="2"/>
  <c r="K48" i="2" l="1"/>
  <c r="K50" i="2" s="1"/>
  <c r="E48" i="2"/>
  <c r="E50" i="2" s="1"/>
  <c r="D48" i="2"/>
  <c r="D50" i="2" s="1"/>
  <c r="G48" i="2"/>
  <c r="G50" i="2" s="1"/>
  <c r="I48" i="2"/>
  <c r="I50" i="2" s="1"/>
  <c r="H48" i="2"/>
  <c r="H50" i="2" s="1"/>
  <c r="J42" i="2"/>
  <c r="J46" i="2" s="1"/>
  <c r="J48" i="2" s="1"/>
  <c r="J50" i="2" s="1"/>
  <c r="K41" i="2"/>
  <c r="L41" i="2" s="1"/>
  <c r="M42" i="2"/>
  <c r="M46" i="2" s="1"/>
  <c r="M48" i="2" s="1"/>
  <c r="M50" i="2" s="1"/>
  <c r="I41" i="3"/>
  <c r="I45" i="3" s="1"/>
  <c r="J38" i="3"/>
  <c r="H47" i="3"/>
  <c r="H49" i="3" s="1"/>
  <c r="F47" i="3"/>
  <c r="F49" i="3" s="1"/>
  <c r="D24" i="3"/>
  <c r="D25" i="3" s="1"/>
  <c r="D26" i="3" l="1"/>
  <c r="D31" i="3"/>
  <c r="L42" i="2"/>
  <c r="L46" i="2" s="1"/>
  <c r="L48" i="2" s="1"/>
  <c r="L50" i="2" s="1"/>
  <c r="M41" i="2"/>
  <c r="N41" i="2" s="1"/>
  <c r="N42" i="2"/>
  <c r="N46" i="2" s="1"/>
  <c r="N48" i="2" s="1"/>
  <c r="N50" i="2" s="1"/>
  <c r="O41" i="2"/>
  <c r="J41" i="3"/>
  <c r="J45" i="3" s="1"/>
  <c r="J47" i="3" s="1"/>
  <c r="J49" i="3" s="1"/>
  <c r="K38" i="3"/>
  <c r="E47" i="3"/>
  <c r="E49" i="3" s="1"/>
  <c r="G47" i="3"/>
  <c r="G49" i="3" s="1"/>
  <c r="I47" i="3"/>
  <c r="I49" i="3" s="1"/>
  <c r="D27" i="3"/>
  <c r="D28" i="3" s="1"/>
  <c r="D29" i="3" s="1"/>
  <c r="P41" i="2" l="1"/>
  <c r="O42" i="2"/>
  <c r="O46" i="2" s="1"/>
  <c r="O48" i="2" s="1"/>
  <c r="O50" i="2" s="1"/>
  <c r="L38" i="3"/>
  <c r="K41" i="3"/>
  <c r="K45" i="3" s="1"/>
  <c r="K47" i="3" s="1"/>
  <c r="K49" i="3" s="1"/>
  <c r="P42" i="2" l="1"/>
  <c r="P46" i="2" s="1"/>
  <c r="P48" i="2" s="1"/>
  <c r="P50" i="2" s="1"/>
  <c r="Q41" i="2"/>
  <c r="M38" i="3"/>
  <c r="L41" i="3"/>
  <c r="L45" i="3" s="1"/>
  <c r="L47" i="3" s="1"/>
  <c r="L49" i="3" s="1"/>
  <c r="R41" i="2" l="1"/>
  <c r="Q42" i="2"/>
  <c r="Q46" i="2" s="1"/>
  <c r="Q48" i="2" s="1"/>
  <c r="Q50" i="2" s="1"/>
  <c r="N38" i="3"/>
  <c r="M41" i="3"/>
  <c r="M45" i="3" s="1"/>
  <c r="M47" i="3" s="1"/>
  <c r="M49" i="3" s="1"/>
  <c r="R42" i="2" l="1"/>
  <c r="R46" i="2" s="1"/>
  <c r="R48" i="2" s="1"/>
  <c r="R50" i="2" s="1"/>
  <c r="S41" i="2"/>
  <c r="O38" i="3"/>
  <c r="N41" i="3"/>
  <c r="N45" i="3" s="1"/>
  <c r="N47" i="3" s="1"/>
  <c r="N49" i="3" s="1"/>
  <c r="T41" i="2" l="1"/>
  <c r="S42" i="2"/>
  <c r="S46" i="2" s="1"/>
  <c r="S48" i="2" s="1"/>
  <c r="S50" i="2" s="1"/>
  <c r="P38" i="3"/>
  <c r="O41" i="3"/>
  <c r="O45" i="3" s="1"/>
  <c r="O47" i="3" s="1"/>
  <c r="O49" i="3" s="1"/>
  <c r="T42" i="2" l="1"/>
  <c r="T46" i="2" s="1"/>
  <c r="T48" i="2" s="1"/>
  <c r="T50" i="2" s="1"/>
  <c r="U41" i="2"/>
  <c r="Q38" i="3"/>
  <c r="P41" i="3"/>
  <c r="P45" i="3" s="1"/>
  <c r="P47" i="3" s="1"/>
  <c r="P49" i="3" s="1"/>
  <c r="V41" i="2" l="1"/>
  <c r="U42" i="2"/>
  <c r="U46" i="2" s="1"/>
  <c r="U48" i="2" s="1"/>
  <c r="U50" i="2" s="1"/>
  <c r="R38" i="3"/>
  <c r="Q41" i="3"/>
  <c r="Q45" i="3" s="1"/>
  <c r="Q47" i="3" s="1"/>
  <c r="Q49" i="3" s="1"/>
  <c r="V42" i="2" l="1"/>
  <c r="V46" i="2" s="1"/>
  <c r="V48" i="2" s="1"/>
  <c r="V50" i="2" s="1"/>
  <c r="W41" i="2"/>
  <c r="S38" i="3"/>
  <c r="R41" i="3"/>
  <c r="R45" i="3" s="1"/>
  <c r="R47" i="3" s="1"/>
  <c r="R49" i="3" s="1"/>
  <c r="X41" i="2" l="1"/>
  <c r="W42" i="2"/>
  <c r="W46" i="2" s="1"/>
  <c r="W48" i="2" s="1"/>
  <c r="W50" i="2" s="1"/>
  <c r="T38" i="3"/>
  <c r="S41" i="3"/>
  <c r="S45" i="3" s="1"/>
  <c r="S47" i="3" s="1"/>
  <c r="S49" i="3" s="1"/>
  <c r="X42" i="2" l="1"/>
  <c r="X46" i="2" s="1"/>
  <c r="X48" i="2" s="1"/>
  <c r="X50" i="2" s="1"/>
  <c r="Y41" i="2"/>
  <c r="U38" i="3"/>
  <c r="T41" i="3"/>
  <c r="T45" i="3" s="1"/>
  <c r="T47" i="3" s="1"/>
  <c r="T49" i="3" s="1"/>
  <c r="Z41" i="2" l="1"/>
  <c r="Y42" i="2"/>
  <c r="Y46" i="2" s="1"/>
  <c r="Y48" i="2" s="1"/>
  <c r="Y50" i="2" s="1"/>
  <c r="V38" i="3"/>
  <c r="U41" i="3"/>
  <c r="U45" i="3" s="1"/>
  <c r="U47" i="3" s="1"/>
  <c r="U49" i="3" s="1"/>
  <c r="Z42" i="2" l="1"/>
  <c r="Z46" i="2" s="1"/>
  <c r="Z48" i="2" s="1"/>
  <c r="Z50" i="2" s="1"/>
  <c r="AA41" i="2"/>
  <c r="W38" i="3"/>
  <c r="V41" i="3"/>
  <c r="V45" i="3" s="1"/>
  <c r="V47" i="3" s="1"/>
  <c r="V49" i="3" s="1"/>
  <c r="AB41" i="2" l="1"/>
  <c r="AA42" i="2"/>
  <c r="AA46" i="2" s="1"/>
  <c r="AA48" i="2" s="1"/>
  <c r="AA50" i="2" s="1"/>
  <c r="X38" i="3"/>
  <c r="W41" i="3"/>
  <c r="W45" i="3" s="1"/>
  <c r="W47" i="3" s="1"/>
  <c r="W49" i="3" s="1"/>
  <c r="AB42" i="2" l="1"/>
  <c r="AB46" i="2" s="1"/>
  <c r="AB48" i="2" s="1"/>
  <c r="AB50" i="2" s="1"/>
  <c r="AC41" i="2"/>
  <c r="Y38" i="3"/>
  <c r="X41" i="3"/>
  <c r="X45" i="3" s="1"/>
  <c r="X47" i="3" s="1"/>
  <c r="X49" i="3" s="1"/>
  <c r="AD41" i="2" l="1"/>
  <c r="AC42" i="2"/>
  <c r="AC46" i="2" s="1"/>
  <c r="AC48" i="2" s="1"/>
  <c r="AC50" i="2" s="1"/>
  <c r="Z38" i="3"/>
  <c r="Y41" i="3"/>
  <c r="Y45" i="3" s="1"/>
  <c r="Y47" i="3" s="1"/>
  <c r="Y49" i="3" s="1"/>
  <c r="AD42" i="2" l="1"/>
  <c r="AD46" i="2" s="1"/>
  <c r="AD48" i="2" s="1"/>
  <c r="AD50" i="2" s="1"/>
  <c r="AE41" i="2"/>
  <c r="AA38" i="3"/>
  <c r="Z41" i="3"/>
  <c r="Z45" i="3" s="1"/>
  <c r="Z47" i="3" s="1"/>
  <c r="Z49" i="3" s="1"/>
  <c r="AF41" i="2" l="1"/>
  <c r="AE42" i="2"/>
  <c r="AE46" i="2" s="1"/>
  <c r="AE48" i="2" s="1"/>
  <c r="AE50" i="2" s="1"/>
  <c r="AB38" i="3"/>
  <c r="AA41" i="3"/>
  <c r="AA45" i="3" s="1"/>
  <c r="AA47" i="3" s="1"/>
  <c r="AA49" i="3" s="1"/>
  <c r="AF42" i="2" l="1"/>
  <c r="AF46" i="2" s="1"/>
  <c r="AF48" i="2" s="1"/>
  <c r="AF50" i="2" s="1"/>
  <c r="AG41" i="2"/>
  <c r="AC38" i="3"/>
  <c r="AB41" i="3"/>
  <c r="AB45" i="3" s="1"/>
  <c r="AB47" i="3" s="1"/>
  <c r="AB49" i="3" s="1"/>
  <c r="AH41" i="2" l="1"/>
  <c r="AG42" i="2"/>
  <c r="AG46" i="2" s="1"/>
  <c r="AG48" i="2" s="1"/>
  <c r="AG50" i="2" s="1"/>
  <c r="AD38" i="3"/>
  <c r="AC41" i="3"/>
  <c r="AC45" i="3" s="1"/>
  <c r="AC47" i="3" s="1"/>
  <c r="AC49" i="3" s="1"/>
  <c r="AH42" i="2" l="1"/>
  <c r="AH46" i="2" s="1"/>
  <c r="AH48" i="2" s="1"/>
  <c r="AH50" i="2" s="1"/>
  <c r="AI41" i="2"/>
  <c r="AE38" i="3"/>
  <c r="AD41" i="3"/>
  <c r="AD45" i="3" s="1"/>
  <c r="AD47" i="3" s="1"/>
  <c r="AD49" i="3" s="1"/>
  <c r="AJ41" i="2" l="1"/>
  <c r="AI42" i="2"/>
  <c r="AI46" i="2" s="1"/>
  <c r="AI48" i="2" s="1"/>
  <c r="AI50" i="2" s="1"/>
  <c r="AF38" i="3"/>
  <c r="AE41" i="3"/>
  <c r="AE45" i="3" s="1"/>
  <c r="AE47" i="3" s="1"/>
  <c r="AE49" i="3" s="1"/>
  <c r="AJ42" i="2" l="1"/>
  <c r="AJ46" i="2" s="1"/>
  <c r="AJ48" i="2" s="1"/>
  <c r="AJ50" i="2" s="1"/>
  <c r="AK41" i="2"/>
  <c r="AG38" i="3"/>
  <c r="AF41" i="3"/>
  <c r="AF45" i="3" s="1"/>
  <c r="AF47" i="3" s="1"/>
  <c r="AF49" i="3" s="1"/>
  <c r="AL41" i="2" l="1"/>
  <c r="AK42" i="2"/>
  <c r="AK46" i="2" s="1"/>
  <c r="AK48" i="2" s="1"/>
  <c r="AK50" i="2" s="1"/>
  <c r="AH38" i="3"/>
  <c r="AG41" i="3"/>
  <c r="AG45" i="3" s="1"/>
  <c r="AG47" i="3" s="1"/>
  <c r="AG49" i="3" s="1"/>
  <c r="AL42" i="2" l="1"/>
  <c r="AL46" i="2" s="1"/>
  <c r="AL48" i="2" s="1"/>
  <c r="AL50" i="2" s="1"/>
  <c r="AM41" i="2"/>
  <c r="AI38" i="3"/>
  <c r="AH41" i="3"/>
  <c r="AH45" i="3" s="1"/>
  <c r="AH47" i="3" s="1"/>
  <c r="AH49" i="3" s="1"/>
  <c r="AN41" i="2" l="1"/>
  <c r="AM42" i="2"/>
  <c r="AM46" i="2" s="1"/>
  <c r="AM48" i="2" s="1"/>
  <c r="AM50" i="2" s="1"/>
  <c r="AJ38" i="3"/>
  <c r="AI41" i="3"/>
  <c r="AI45" i="3" s="1"/>
  <c r="AI47" i="3" s="1"/>
  <c r="AI49" i="3" s="1"/>
  <c r="AN42" i="2" l="1"/>
  <c r="AN46" i="2" s="1"/>
  <c r="AN48" i="2" s="1"/>
  <c r="AN50" i="2" s="1"/>
  <c r="AO41" i="2"/>
  <c r="AK38" i="3"/>
  <c r="AJ41" i="3"/>
  <c r="AJ45" i="3" s="1"/>
  <c r="AJ47" i="3" s="1"/>
  <c r="AJ49" i="3" s="1"/>
  <c r="AP41" i="2" l="1"/>
  <c r="AO42" i="2"/>
  <c r="AO46" i="2" s="1"/>
  <c r="AO48" i="2" s="1"/>
  <c r="AO50" i="2" s="1"/>
  <c r="AL38" i="3"/>
  <c r="AK41" i="3"/>
  <c r="AK45" i="3" s="1"/>
  <c r="AK47" i="3" s="1"/>
  <c r="AK49" i="3" s="1"/>
  <c r="AP42" i="2" l="1"/>
  <c r="AP46" i="2" s="1"/>
  <c r="AP48" i="2" s="1"/>
  <c r="AP50" i="2" s="1"/>
  <c r="AQ41" i="2"/>
  <c r="AM38" i="3"/>
  <c r="AL41" i="3"/>
  <c r="AL45" i="3" s="1"/>
  <c r="AL47" i="3" s="1"/>
  <c r="AL49" i="3" s="1"/>
  <c r="AR41" i="2" l="1"/>
  <c r="AQ42" i="2"/>
  <c r="AQ46" i="2" s="1"/>
  <c r="AQ48" i="2" s="1"/>
  <c r="AQ50" i="2" s="1"/>
  <c r="AN38" i="3"/>
  <c r="AM41" i="3"/>
  <c r="AM45" i="3" s="1"/>
  <c r="AM47" i="3" s="1"/>
  <c r="AM49" i="3" s="1"/>
  <c r="AR42" i="2" l="1"/>
  <c r="AR46" i="2" s="1"/>
  <c r="AR48" i="2" s="1"/>
  <c r="AR50" i="2" s="1"/>
  <c r="AS41" i="2"/>
  <c r="AO38" i="3"/>
  <c r="AN41" i="3"/>
  <c r="AN45" i="3" s="1"/>
  <c r="AN47" i="3" s="1"/>
  <c r="AN49" i="3" s="1"/>
  <c r="AS42" i="2" l="1"/>
  <c r="AS46" i="2" s="1"/>
  <c r="AS48" i="2" s="1"/>
  <c r="AS50" i="2" s="1"/>
  <c r="AT41" i="2"/>
  <c r="AP38" i="3"/>
  <c r="AO41" i="3"/>
  <c r="AO45" i="3" s="1"/>
  <c r="AO47" i="3" s="1"/>
  <c r="AO49" i="3" s="1"/>
  <c r="AT42" i="2" l="1"/>
  <c r="AT46" i="2" s="1"/>
  <c r="AT48" i="2" s="1"/>
  <c r="AT50" i="2" s="1"/>
  <c r="AU41" i="2"/>
  <c r="AQ38" i="3"/>
  <c r="AP41" i="3"/>
  <c r="AP45" i="3" s="1"/>
  <c r="AP47" i="3" s="1"/>
  <c r="AP49" i="3" s="1"/>
  <c r="AU42" i="2" l="1"/>
  <c r="AU46" i="2" s="1"/>
  <c r="AU48" i="2" s="1"/>
  <c r="AU50" i="2" s="1"/>
  <c r="AV41" i="2"/>
  <c r="AR38" i="3"/>
  <c r="AQ41" i="3"/>
  <c r="AQ45" i="3" s="1"/>
  <c r="AQ47" i="3" s="1"/>
  <c r="AQ49" i="3" s="1"/>
  <c r="AV42" i="2" l="1"/>
  <c r="AV46" i="2" s="1"/>
  <c r="AV48" i="2" s="1"/>
  <c r="AV50" i="2" s="1"/>
  <c r="AW41" i="2"/>
  <c r="AS38" i="3"/>
  <c r="AR41" i="3"/>
  <c r="AR45" i="3" s="1"/>
  <c r="AR47" i="3" s="1"/>
  <c r="AR49" i="3" s="1"/>
  <c r="AW42" i="2" l="1"/>
  <c r="AW46" i="2" s="1"/>
  <c r="AW48" i="2" s="1"/>
  <c r="AW50" i="2" s="1"/>
  <c r="AX41" i="2"/>
  <c r="AT38" i="3"/>
  <c r="AS41" i="3"/>
  <c r="AS45" i="3" s="1"/>
  <c r="AS47" i="3" s="1"/>
  <c r="AS49" i="3" s="1"/>
  <c r="AX42" i="2" l="1"/>
  <c r="AX46" i="2" s="1"/>
  <c r="AX48" i="2" s="1"/>
  <c r="AX50" i="2" s="1"/>
  <c r="AY41" i="2"/>
  <c r="AU38" i="3"/>
  <c r="AT41" i="3"/>
  <c r="AT45" i="3" s="1"/>
  <c r="AT47" i="3" s="1"/>
  <c r="AT49" i="3" s="1"/>
  <c r="AY42" i="2" l="1"/>
  <c r="AY46" i="2" s="1"/>
  <c r="AY48" i="2" s="1"/>
  <c r="AY50" i="2" s="1"/>
  <c r="AZ41" i="2"/>
  <c r="AV38" i="3"/>
  <c r="AU41" i="3"/>
  <c r="AU45" i="3" s="1"/>
  <c r="AU47" i="3" s="1"/>
  <c r="AU49" i="3" s="1"/>
  <c r="AZ42" i="2" l="1"/>
  <c r="AZ46" i="2" s="1"/>
  <c r="AZ48" i="2" s="1"/>
  <c r="AZ50" i="2" s="1"/>
  <c r="BA41" i="2"/>
  <c r="BA42" i="2" s="1"/>
  <c r="BA46" i="2" s="1"/>
  <c r="BA48" i="2" s="1"/>
  <c r="BA50" i="2" s="1"/>
  <c r="AW38" i="3"/>
  <c r="AV41" i="3"/>
  <c r="AV45" i="3" s="1"/>
  <c r="AV47" i="3" s="1"/>
  <c r="AV49" i="3" s="1"/>
  <c r="D53" i="2" l="1"/>
  <c r="D54" i="2" s="1"/>
  <c r="D55" i="2" s="1"/>
  <c r="AX38" i="3"/>
  <c r="AW41" i="3"/>
  <c r="AW45" i="3" s="1"/>
  <c r="AW47" i="3" s="1"/>
  <c r="AW49" i="3" s="1"/>
  <c r="E55" i="2" l="1"/>
  <c r="D62" i="2" s="1"/>
  <c r="D61" i="2"/>
  <c r="AY38" i="3"/>
  <c r="AX41" i="3"/>
  <c r="AX45" i="3" s="1"/>
  <c r="AX47" i="3" s="1"/>
  <c r="AX49" i="3" s="1"/>
  <c r="F55" i="2" l="1"/>
  <c r="D63" i="2" s="1"/>
  <c r="AZ38" i="3"/>
  <c r="AY41" i="3"/>
  <c r="AY45" i="3" s="1"/>
  <c r="AY47" i="3" s="1"/>
  <c r="AY49" i="3" s="1"/>
  <c r="G55" i="2" l="1"/>
  <c r="D64" i="2" s="1"/>
  <c r="BA38" i="3"/>
  <c r="BA41" i="3" s="1"/>
  <c r="BA45" i="3" s="1"/>
  <c r="BA47" i="3" s="1"/>
  <c r="BA49" i="3" s="1"/>
  <c r="AZ41" i="3"/>
  <c r="AZ45" i="3" s="1"/>
  <c r="AZ47" i="3" s="1"/>
  <c r="AZ49" i="3" s="1"/>
  <c r="D52" i="3" l="1"/>
  <c r="D53" i="3" l="1"/>
  <c r="D54" i="3" s="1"/>
  <c r="D59" i="3" s="1"/>
  <c r="E54" i="3" l="1"/>
  <c r="F54" i="3" l="1"/>
  <c r="D61" i="3" s="1"/>
  <c r="D60" i="3"/>
  <c r="G54" i="3"/>
  <c r="D62" i="3" s="1"/>
</calcChain>
</file>

<file path=xl/sharedStrings.xml><?xml version="1.0" encoding="utf-8"?>
<sst xmlns="http://schemas.openxmlformats.org/spreadsheetml/2006/main" count="95" uniqueCount="43">
  <si>
    <t>Jahre</t>
  </si>
  <si>
    <t>Projektjahr:</t>
  </si>
  <si>
    <t>AfA neu</t>
  </si>
  <si>
    <t>AfA alt</t>
  </si>
  <si>
    <t>AfA Differenz</t>
  </si>
  <si>
    <t>%</t>
  </si>
  <si>
    <t>Euro</t>
  </si>
  <si>
    <t>Soli</t>
  </si>
  <si>
    <t>Berechnung</t>
  </si>
  <si>
    <t>Summe Steuersatz</t>
  </si>
  <si>
    <t>Steuerdifferenz bei entspr. Steuersatz</t>
  </si>
  <si>
    <t>Barwert der Steuerersparnis</t>
  </si>
  <si>
    <t xml:space="preserve">deminimis  </t>
  </si>
  <si>
    <t>...über den gesamten Zeitraum</t>
  </si>
  <si>
    <t>…über die Förderzeit (p.a.)</t>
  </si>
  <si>
    <t>Jahresauswahl</t>
  </si>
  <si>
    <t>verbleibender Förderzeitraum</t>
  </si>
  <si>
    <t>KSt</t>
  </si>
  <si>
    <t>GewSt</t>
  </si>
  <si>
    <t>Hebesatz zur Gewerbesteuer</t>
  </si>
  <si>
    <t>Datum:</t>
  </si>
  <si>
    <t>Rote Felder sind Pflichtfelder!</t>
  </si>
  <si>
    <t>Jahr der Fertigstellung</t>
  </si>
  <si>
    <t>bei der Veranlagung zur Körperschaftsteuer</t>
  </si>
  <si>
    <t>bei der Veranlagung zur Einkommensteuer</t>
  </si>
  <si>
    <t>tarifliche Einkommensteuer</t>
  </si>
  <si>
    <t>zu versteuerndes Einkommen</t>
  </si>
  <si>
    <t>in 2024</t>
  </si>
  <si>
    <t>in 2025</t>
  </si>
  <si>
    <t>in 2026</t>
  </si>
  <si>
    <t>Ansatz</t>
  </si>
  <si>
    <t>1. Jahr</t>
  </si>
  <si>
    <t>2. Jahr</t>
  </si>
  <si>
    <t>3. Jahr</t>
  </si>
  <si>
    <t>4. Jahr</t>
  </si>
  <si>
    <t>in den jeweiligen Jahren</t>
  </si>
  <si>
    <t>SolZ</t>
  </si>
  <si>
    <t>Bemessungsgrundlage für die Sonderabschreibung nach § 7b EStG</t>
  </si>
  <si>
    <t>Berechnung zum Beihilfewert der Sonderabschreibung nach § 7b EStG auf Grundlage der Verordnung (EU) Nr. 1407/2013
der Kommission vom 18. Dezember 2013 über die Anwendung der Artikel 107 und 108 des Vertrags über die Arbeitsweise der Europäischen Union
auf De-minimis-Beihilfen (ABl. L 352 vom 24.12.2013, S. 1) (De-minimis-Verordnung)</t>
  </si>
  <si>
    <t>Jahr der ersten Inanspruchnahme</t>
  </si>
  <si>
    <t>Stand Vordruck: 8.10.2020</t>
  </si>
  <si>
    <t>Basiszinssatz zum Ende des Jahres, das dem Jahr der ersten Inanspruchnahme vorausgeht</t>
  </si>
  <si>
    <t>Beihilfewert pro Jahr des Begünstigungszeitraums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</si>
</sst>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\ _€_-;_-@_-"/>
    <numFmt numFmtId="166" formatCode="_-* #,##0.000\ _€_-;\-* #,##0.000\ _€_-;_-* &quot;-&quot;?\ _€_-;_-@_-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Protection="1"/>
    <xf numFmtId="0" fontId="0" fillId="0" borderId="0" xfId="0" applyProtection="1"/>
    <xf numFmtId="43" fontId="0" fillId="0" borderId="0" xfId="1" applyFont="1" applyProtection="1"/>
    <xf numFmtId="3" fontId="0" fillId="0" borderId="0" xfId="0" applyNumberFormat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14" fontId="0" fillId="2" borderId="0" xfId="0" applyNumberFormat="1" applyFill="1" applyProtection="1"/>
    <xf numFmtId="0" fontId="2" fillId="2" borderId="0" xfId="0" applyFont="1" applyFill="1" applyProtection="1"/>
    <xf numFmtId="43" fontId="0" fillId="2" borderId="0" xfId="1" applyFont="1" applyFill="1" applyProtection="1"/>
    <xf numFmtId="165" fontId="0" fillId="2" borderId="0" xfId="0" applyNumberFormat="1" applyFill="1" applyProtection="1"/>
    <xf numFmtId="3" fontId="0" fillId="2" borderId="0" xfId="0" applyNumberFormat="1" applyFill="1" applyBorder="1" applyProtection="1"/>
    <xf numFmtId="3" fontId="0" fillId="2" borderId="0" xfId="0" applyNumberFormat="1" applyFill="1" applyProtection="1"/>
    <xf numFmtId="164" fontId="0" fillId="2" borderId="0" xfId="0" applyNumberFormat="1" applyFill="1" applyProtection="1"/>
    <xf numFmtId="164" fontId="0" fillId="3" borderId="0" xfId="1" applyNumberFormat="1" applyFont="1" applyFill="1" applyProtection="1">
      <protection locked="0"/>
    </xf>
    <xf numFmtId="43" fontId="0" fillId="3" borderId="0" xfId="1" applyFont="1" applyFill="1" applyProtection="1">
      <protection locked="0"/>
    </xf>
    <xf numFmtId="0" fontId="0" fillId="3" borderId="0" xfId="0" applyFill="1" applyProtection="1">
      <protection locked="0"/>
    </xf>
    <xf numFmtId="0" fontId="4" fillId="2" borderId="0" xfId="0" applyFont="1" applyFill="1" applyProtection="1"/>
    <xf numFmtId="43" fontId="0" fillId="0" borderId="0" xfId="1" applyFont="1" applyFill="1" applyProtection="1"/>
    <xf numFmtId="0" fontId="7" fillId="2" borderId="0" xfId="0" applyFont="1" applyFill="1" applyProtection="1"/>
    <xf numFmtId="43" fontId="6" fillId="0" borderId="0" xfId="1" applyFont="1" applyProtection="1"/>
    <xf numFmtId="43" fontId="6" fillId="0" borderId="0" xfId="1" applyFont="1" applyFill="1" applyProtection="1"/>
    <xf numFmtId="0" fontId="0" fillId="2" borderId="0" xfId="0" applyFill="1" applyAlignment="1" applyProtection="1">
      <alignment horizontal="left"/>
    </xf>
    <xf numFmtId="9" fontId="0" fillId="2" borderId="0" xfId="2" applyFont="1" applyFill="1" applyProtection="1"/>
    <xf numFmtId="167" fontId="0" fillId="2" borderId="0" xfId="2" applyNumberFormat="1" applyFont="1" applyFill="1" applyProtection="1"/>
    <xf numFmtId="167" fontId="0" fillId="2" borderId="0" xfId="0" applyNumberFormat="1" applyFill="1" applyProtection="1"/>
    <xf numFmtId="9" fontId="0" fillId="2" borderId="0" xfId="0" applyNumberFormat="1" applyFill="1" applyProtection="1"/>
    <xf numFmtId="166" fontId="2" fillId="2" borderId="0" xfId="0" applyNumberFormat="1" applyFont="1" applyFill="1" applyProtection="1"/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 wrapText="1"/>
    </xf>
    <xf numFmtId="10" fontId="0" fillId="2" borderId="0" xfId="2" applyNumberFormat="1" applyFont="1" applyFill="1" applyProtection="1"/>
    <xf numFmtId="43" fontId="0" fillId="3" borderId="0" xfId="1" applyFont="1" applyFill="1" applyAlignment="1" applyProtection="1">
      <alignment horizontal="center"/>
      <protection locked="0"/>
    </xf>
    <xf numFmtId="0" fontId="8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9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83"/>
  <sheetViews>
    <sheetView zoomScaleNormal="100" zoomScaleSheetLayoutView="100" workbookViewId="0">
      <selection activeCell="C63" sqref="C63"/>
    </sheetView>
  </sheetViews>
  <sheetFormatPr baseColWidth="10" defaultColWidth="0" defaultRowHeight="15" zeroHeight="1" x14ac:dyDescent="0.25"/>
  <cols>
    <col min="1" max="2" width="11.42578125" style="2" customWidth="1"/>
    <col min="3" max="3" width="79.7109375" style="2" customWidth="1"/>
    <col min="4" max="4" width="12.7109375" style="2" customWidth="1"/>
    <col min="5" max="5" width="7.42578125" style="2" bestFit="1" customWidth="1"/>
    <col min="6" max="6" width="19.42578125" style="2" bestFit="1" customWidth="1"/>
    <col min="7" max="16383" width="11.42578125" style="2" hidden="1"/>
    <col min="16384" max="16384" width="6.140625" style="2" hidden="1"/>
  </cols>
  <sheetData>
    <row r="1" spans="1:6" x14ac:dyDescent="0.25">
      <c r="A1" s="5"/>
      <c r="B1" s="5"/>
      <c r="C1" s="5"/>
      <c r="D1" s="5"/>
      <c r="E1" s="6" t="s">
        <v>20</v>
      </c>
      <c r="F1" s="7">
        <f ca="1">TODAY()</f>
        <v>44116</v>
      </c>
    </row>
    <row r="2" spans="1:6" x14ac:dyDescent="0.25">
      <c r="A2" s="5"/>
      <c r="B2" s="5"/>
      <c r="C2" s="5"/>
      <c r="D2" s="5"/>
      <c r="E2" s="5"/>
      <c r="F2" s="5"/>
    </row>
    <row r="3" spans="1:6" ht="57.75" customHeight="1" x14ac:dyDescent="0.25">
      <c r="A3" s="35" t="s">
        <v>38</v>
      </c>
      <c r="B3" s="35"/>
      <c r="C3" s="35"/>
      <c r="D3" s="35"/>
      <c r="E3" s="35"/>
      <c r="F3" s="35"/>
    </row>
    <row r="4" spans="1:6" x14ac:dyDescent="0.25">
      <c r="A4" s="29"/>
      <c r="B4" s="29"/>
      <c r="C4" s="29"/>
      <c r="D4" s="29"/>
      <c r="E4" s="29"/>
      <c r="F4" s="29"/>
    </row>
    <row r="5" spans="1:6" x14ac:dyDescent="0.25">
      <c r="A5" s="8" t="s">
        <v>23</v>
      </c>
      <c r="B5" s="5"/>
      <c r="C5" s="5"/>
      <c r="D5" s="5"/>
      <c r="E5" s="5"/>
      <c r="F5" s="5"/>
    </row>
    <row r="6" spans="1:6" x14ac:dyDescent="0.25">
      <c r="A6" s="5"/>
      <c r="B6" s="5"/>
      <c r="C6" s="5"/>
      <c r="D6" s="5"/>
      <c r="E6" s="5"/>
      <c r="F6" s="5"/>
    </row>
    <row r="7" spans="1:6" x14ac:dyDescent="0.25">
      <c r="A7" s="5"/>
      <c r="B7" s="5"/>
      <c r="C7" s="5"/>
      <c r="D7" s="5"/>
      <c r="E7" s="5"/>
      <c r="F7" s="5"/>
    </row>
    <row r="8" spans="1:6" x14ac:dyDescent="0.25">
      <c r="A8" s="5"/>
      <c r="B8" s="5"/>
      <c r="C8" s="19" t="s">
        <v>37</v>
      </c>
      <c r="D8" s="14">
        <v>500000</v>
      </c>
      <c r="E8" s="5" t="s">
        <v>6</v>
      </c>
      <c r="F8" s="5"/>
    </row>
    <row r="9" spans="1:6" x14ac:dyDescent="0.25">
      <c r="A9" s="5"/>
      <c r="B9" s="5"/>
      <c r="C9" s="19" t="s">
        <v>41</v>
      </c>
      <c r="D9" s="15">
        <v>0.67</v>
      </c>
      <c r="E9" s="5" t="s">
        <v>5</v>
      </c>
      <c r="F9" s="5"/>
    </row>
    <row r="10" spans="1:6" x14ac:dyDescent="0.25">
      <c r="A10" s="5"/>
      <c r="B10" s="5"/>
      <c r="C10" s="5"/>
      <c r="D10" s="9"/>
      <c r="E10" s="5"/>
      <c r="F10" s="5"/>
    </row>
    <row r="11" spans="1:6" x14ac:dyDescent="0.25">
      <c r="A11" s="5"/>
      <c r="B11" s="5"/>
      <c r="C11" s="5" t="s">
        <v>22</v>
      </c>
      <c r="D11" s="16">
        <v>2019</v>
      </c>
      <c r="E11" s="32"/>
      <c r="F11" s="32"/>
    </row>
    <row r="12" spans="1:6" x14ac:dyDescent="0.25">
      <c r="A12" s="5"/>
      <c r="B12" s="5"/>
      <c r="C12" s="19" t="s">
        <v>39</v>
      </c>
      <c r="D12" s="16">
        <v>2019</v>
      </c>
      <c r="E12" s="32" t="str">
        <f>IF($D$12=2019,"===&gt;",IF($D$12=2020,"===&gt;",""))</f>
        <v>===&gt;</v>
      </c>
      <c r="F12" s="32" t="str">
        <f>IF($D$12=2019,"Basiszinssatz = 0,82%",IF($D$12=2020,"Basiszinssatz = 0,67%",""))</f>
        <v>Basiszinssatz = 0,82%</v>
      </c>
    </row>
    <row r="13" spans="1:6" s="1" customFormat="1" x14ac:dyDescent="0.25">
      <c r="A13" s="5"/>
      <c r="B13" s="5"/>
      <c r="C13" s="5"/>
      <c r="D13" s="5"/>
      <c r="E13" s="5"/>
      <c r="F13" s="5"/>
    </row>
    <row r="14" spans="1:6" x14ac:dyDescent="0.25">
      <c r="A14" s="5"/>
      <c r="B14" s="5"/>
      <c r="C14" s="22" t="s">
        <v>19</v>
      </c>
      <c r="D14" s="14">
        <v>400</v>
      </c>
      <c r="E14" s="5" t="s">
        <v>5</v>
      </c>
      <c r="F14" s="5"/>
    </row>
    <row r="15" spans="1:6" x14ac:dyDescent="0.25">
      <c r="A15" s="5"/>
      <c r="B15" s="5"/>
      <c r="C15" s="6"/>
      <c r="D15" s="5"/>
      <c r="E15" s="5"/>
      <c r="F15" s="13"/>
    </row>
    <row r="16" spans="1:6" x14ac:dyDescent="0.25">
      <c r="A16" s="5"/>
      <c r="B16" s="5"/>
      <c r="C16" s="6"/>
      <c r="D16" s="17" t="s">
        <v>21</v>
      </c>
      <c r="E16" s="5"/>
      <c r="F16" s="5"/>
    </row>
    <row r="17" spans="1:6" hidden="1" x14ac:dyDescent="0.25">
      <c r="A17" s="5" t="s">
        <v>8</v>
      </c>
      <c r="B17" s="5"/>
      <c r="C17" s="5"/>
      <c r="D17" s="5"/>
      <c r="E17" s="5"/>
      <c r="F17" s="5"/>
    </row>
    <row r="18" spans="1:6" hidden="1" x14ac:dyDescent="0.25">
      <c r="A18" s="5"/>
      <c r="B18" s="5"/>
      <c r="C18" s="5"/>
      <c r="D18" s="33"/>
      <c r="E18" s="33"/>
      <c r="F18" s="33"/>
    </row>
    <row r="19" spans="1:6" hidden="1" x14ac:dyDescent="0.25">
      <c r="A19" s="5"/>
      <c r="B19" s="5"/>
      <c r="C19" s="5" t="s">
        <v>15</v>
      </c>
      <c r="D19" s="5">
        <v>2019</v>
      </c>
      <c r="E19" s="5">
        <v>4</v>
      </c>
      <c r="F19" s="5"/>
    </row>
    <row r="20" spans="1:6" hidden="1" x14ac:dyDescent="0.25">
      <c r="A20" s="5"/>
      <c r="B20" s="5"/>
      <c r="C20" s="5"/>
      <c r="D20" s="5">
        <f>D19+1</f>
        <v>2020</v>
      </c>
      <c r="E20" s="5">
        <v>4</v>
      </c>
      <c r="F20" s="5"/>
    </row>
    <row r="21" spans="1:6" hidden="1" x14ac:dyDescent="0.25">
      <c r="A21" s="5"/>
      <c r="B21" s="5"/>
      <c r="C21" s="5"/>
      <c r="D21" s="5">
        <f>D20+1</f>
        <v>2021</v>
      </c>
      <c r="E21" s="5">
        <v>4</v>
      </c>
      <c r="F21" s="5"/>
    </row>
    <row r="22" spans="1:6" hidden="1" x14ac:dyDescent="0.25">
      <c r="A22" s="5"/>
      <c r="B22" s="5"/>
      <c r="C22" s="5"/>
      <c r="D22" s="5">
        <f t="shared" ref="D22:D26" si="0">D21+1</f>
        <v>2022</v>
      </c>
      <c r="E22" s="5">
        <v>4</v>
      </c>
      <c r="F22" s="5"/>
    </row>
    <row r="23" spans="1:6" hidden="1" x14ac:dyDescent="0.25">
      <c r="A23" s="5"/>
      <c r="B23" s="5"/>
      <c r="C23" s="5"/>
      <c r="D23" s="5">
        <f t="shared" si="0"/>
        <v>2023</v>
      </c>
      <c r="E23" s="5">
        <v>4</v>
      </c>
      <c r="F23" s="5"/>
    </row>
    <row r="24" spans="1:6" hidden="1" x14ac:dyDescent="0.25">
      <c r="A24" s="5"/>
      <c r="B24" s="5"/>
      <c r="C24" s="5"/>
      <c r="D24" s="5">
        <f t="shared" si="0"/>
        <v>2024</v>
      </c>
      <c r="E24" s="5">
        <v>3</v>
      </c>
      <c r="F24" s="5"/>
    </row>
    <row r="25" spans="1:6" hidden="1" x14ac:dyDescent="0.25">
      <c r="A25" s="5"/>
      <c r="B25" s="5"/>
      <c r="C25" s="5"/>
      <c r="D25" s="5">
        <f t="shared" si="0"/>
        <v>2025</v>
      </c>
      <c r="E25" s="5">
        <v>2</v>
      </c>
      <c r="F25" s="5"/>
    </row>
    <row r="26" spans="1:6" hidden="1" x14ac:dyDescent="0.25">
      <c r="A26" s="5"/>
      <c r="B26" s="5"/>
      <c r="C26" s="5"/>
      <c r="D26" s="5">
        <f t="shared" si="0"/>
        <v>2026</v>
      </c>
      <c r="E26" s="5">
        <v>1</v>
      </c>
      <c r="F26" s="5"/>
    </row>
    <row r="27" spans="1:6" hidden="1" x14ac:dyDescent="0.25">
      <c r="A27" s="5"/>
      <c r="B27" s="5"/>
      <c r="C27" s="5"/>
      <c r="D27" s="5"/>
      <c r="E27" s="5"/>
      <c r="F27" s="5"/>
    </row>
    <row r="28" spans="1:6" hidden="1" x14ac:dyDescent="0.25">
      <c r="A28" s="5"/>
      <c r="B28" s="5"/>
      <c r="C28" s="5" t="s">
        <v>16</v>
      </c>
      <c r="D28" s="5">
        <f>LOOKUP(D11,D19:E26)</f>
        <v>4</v>
      </c>
      <c r="E28" s="5" t="s">
        <v>0</v>
      </c>
      <c r="F28" s="5"/>
    </row>
    <row r="29" spans="1:6" hidden="1" x14ac:dyDescent="0.25">
      <c r="A29" s="5"/>
      <c r="B29" s="5"/>
      <c r="C29" s="5"/>
      <c r="D29" s="5"/>
      <c r="E29" s="5"/>
      <c r="F29" s="5"/>
    </row>
    <row r="30" spans="1:6" hidden="1" x14ac:dyDescent="0.25">
      <c r="A30" s="5"/>
      <c r="B30" s="5"/>
      <c r="C30" s="6" t="s">
        <v>17</v>
      </c>
      <c r="D30" s="24">
        <v>0.15</v>
      </c>
      <c r="E30" s="25">
        <f>D30</f>
        <v>0.15</v>
      </c>
      <c r="F30" s="5"/>
    </row>
    <row r="31" spans="1:6" hidden="1" x14ac:dyDescent="0.25">
      <c r="A31" s="5"/>
      <c r="B31" s="5"/>
      <c r="C31" s="6" t="s">
        <v>7</v>
      </c>
      <c r="D31" s="24">
        <v>5.5E-2</v>
      </c>
      <c r="E31" s="25">
        <f>D30*D31</f>
        <v>8.2500000000000004E-3</v>
      </c>
      <c r="F31" s="5"/>
    </row>
    <row r="32" spans="1:6" hidden="1" x14ac:dyDescent="0.25">
      <c r="A32" s="5"/>
      <c r="B32" s="5"/>
      <c r="C32" s="6" t="s">
        <v>18</v>
      </c>
      <c r="D32" s="23">
        <f>3.5%*D14%</f>
        <v>0.14000000000000001</v>
      </c>
      <c r="E32" s="26">
        <f>D32</f>
        <v>0.14000000000000001</v>
      </c>
      <c r="F32" s="5"/>
    </row>
    <row r="33" spans="1:53" hidden="1" x14ac:dyDescent="0.25">
      <c r="A33" s="5"/>
      <c r="B33" s="5"/>
      <c r="C33" s="5"/>
      <c r="D33" s="5"/>
      <c r="E33" s="5"/>
      <c r="F33" s="5"/>
    </row>
    <row r="34" spans="1:53" hidden="1" x14ac:dyDescent="0.25">
      <c r="A34" s="5"/>
      <c r="B34" s="5"/>
      <c r="C34" s="5" t="s">
        <v>9</v>
      </c>
      <c r="D34" s="27">
        <f>SUM(E30:E32)*100</f>
        <v>29.825000000000003</v>
      </c>
      <c r="E34" s="8" t="s">
        <v>5</v>
      </c>
      <c r="F34" s="5"/>
    </row>
    <row r="35" spans="1:53" hidden="1" x14ac:dyDescent="0.25">
      <c r="A35" s="5"/>
      <c r="B35" s="5"/>
      <c r="C35" s="5"/>
      <c r="D35" s="5"/>
      <c r="E35" s="5"/>
      <c r="F35" s="5"/>
    </row>
    <row r="36" spans="1:53" hidden="1" x14ac:dyDescent="0.25">
      <c r="A36" s="5"/>
      <c r="B36" s="5"/>
      <c r="C36" s="5" t="s">
        <v>1</v>
      </c>
      <c r="D36" s="5">
        <v>1</v>
      </c>
      <c r="E36" s="5">
        <v>2</v>
      </c>
      <c r="F36" s="5">
        <v>3</v>
      </c>
      <c r="G36" s="2">
        <v>4</v>
      </c>
      <c r="H36" s="2">
        <v>5</v>
      </c>
      <c r="I36" s="2">
        <v>6</v>
      </c>
      <c r="J36" s="2">
        <v>7</v>
      </c>
      <c r="K36" s="2">
        <v>8</v>
      </c>
      <c r="L36" s="2">
        <v>9</v>
      </c>
      <c r="M36" s="2">
        <v>10</v>
      </c>
      <c r="N36" s="2">
        <v>11</v>
      </c>
      <c r="O36" s="2">
        <v>12</v>
      </c>
      <c r="P36" s="2">
        <v>13</v>
      </c>
      <c r="Q36" s="2">
        <v>14</v>
      </c>
      <c r="R36" s="2">
        <v>15</v>
      </c>
      <c r="S36" s="2">
        <v>16</v>
      </c>
      <c r="T36" s="2">
        <v>17</v>
      </c>
      <c r="U36" s="2">
        <v>18</v>
      </c>
      <c r="V36" s="2">
        <v>19</v>
      </c>
      <c r="W36" s="2">
        <v>20</v>
      </c>
      <c r="X36" s="2">
        <v>21</v>
      </c>
      <c r="Y36" s="2">
        <v>22</v>
      </c>
      <c r="Z36" s="2">
        <v>23</v>
      </c>
      <c r="AA36" s="2">
        <v>24</v>
      </c>
      <c r="AB36" s="2">
        <v>25</v>
      </c>
      <c r="AC36" s="2">
        <v>26</v>
      </c>
      <c r="AD36" s="2">
        <v>27</v>
      </c>
      <c r="AE36" s="2">
        <v>28</v>
      </c>
      <c r="AF36" s="2">
        <v>29</v>
      </c>
      <c r="AG36" s="2">
        <v>30</v>
      </c>
      <c r="AH36" s="2">
        <v>31</v>
      </c>
      <c r="AI36" s="2">
        <v>32</v>
      </c>
      <c r="AJ36" s="2">
        <v>33</v>
      </c>
      <c r="AK36" s="2">
        <v>34</v>
      </c>
      <c r="AL36" s="2">
        <v>35</v>
      </c>
      <c r="AM36" s="2">
        <v>36</v>
      </c>
      <c r="AN36" s="2">
        <v>37</v>
      </c>
      <c r="AO36" s="2">
        <v>38</v>
      </c>
      <c r="AP36" s="2">
        <v>39</v>
      </c>
      <c r="AQ36" s="2">
        <v>40</v>
      </c>
      <c r="AR36" s="2">
        <v>41</v>
      </c>
      <c r="AS36" s="2">
        <v>42</v>
      </c>
      <c r="AT36" s="2">
        <v>43</v>
      </c>
      <c r="AU36" s="2">
        <v>44</v>
      </c>
      <c r="AV36" s="2">
        <v>45</v>
      </c>
      <c r="AW36" s="2">
        <v>46</v>
      </c>
      <c r="AX36" s="2">
        <v>47</v>
      </c>
      <c r="AY36" s="2">
        <v>48</v>
      </c>
      <c r="AZ36" s="2">
        <v>49</v>
      </c>
      <c r="BA36" s="2">
        <v>50</v>
      </c>
    </row>
    <row r="37" spans="1:53" hidden="1" x14ac:dyDescent="0.25">
      <c r="A37" s="5"/>
      <c r="B37" s="5"/>
      <c r="C37" s="5"/>
      <c r="D37" s="5"/>
      <c r="E37" s="5"/>
      <c r="F37" s="5"/>
    </row>
    <row r="38" spans="1:53" hidden="1" x14ac:dyDescent="0.25">
      <c r="A38" s="5"/>
      <c r="B38" s="5"/>
      <c r="C38" s="5" t="s">
        <v>2</v>
      </c>
      <c r="D38" s="9">
        <v>7</v>
      </c>
      <c r="E38" s="9">
        <v>7</v>
      </c>
      <c r="F38" s="9">
        <v>7</v>
      </c>
      <c r="G38" s="3">
        <v>7</v>
      </c>
      <c r="H38" s="20">
        <f>(100-SUM(D38:G38))/46</f>
        <v>1.5652173913043479</v>
      </c>
      <c r="I38" s="3">
        <f>H38</f>
        <v>1.5652173913043479</v>
      </c>
      <c r="J38" s="3">
        <f t="shared" ref="J38:BA41" si="1">I38</f>
        <v>1.5652173913043479</v>
      </c>
      <c r="K38" s="3">
        <f t="shared" si="1"/>
        <v>1.5652173913043479</v>
      </c>
      <c r="L38" s="3">
        <f t="shared" si="1"/>
        <v>1.5652173913043479</v>
      </c>
      <c r="M38" s="3">
        <f t="shared" si="1"/>
        <v>1.5652173913043479</v>
      </c>
      <c r="N38" s="3">
        <f t="shared" si="1"/>
        <v>1.5652173913043479</v>
      </c>
      <c r="O38" s="3">
        <f t="shared" si="1"/>
        <v>1.5652173913043479</v>
      </c>
      <c r="P38" s="3">
        <f t="shared" si="1"/>
        <v>1.5652173913043479</v>
      </c>
      <c r="Q38" s="3">
        <f t="shared" si="1"/>
        <v>1.5652173913043479</v>
      </c>
      <c r="R38" s="3">
        <f t="shared" si="1"/>
        <v>1.5652173913043479</v>
      </c>
      <c r="S38" s="3">
        <f t="shared" si="1"/>
        <v>1.5652173913043479</v>
      </c>
      <c r="T38" s="3">
        <f t="shared" si="1"/>
        <v>1.5652173913043479</v>
      </c>
      <c r="U38" s="3">
        <f t="shared" si="1"/>
        <v>1.5652173913043479</v>
      </c>
      <c r="V38" s="3">
        <f t="shared" si="1"/>
        <v>1.5652173913043479</v>
      </c>
      <c r="W38" s="3">
        <f t="shared" si="1"/>
        <v>1.5652173913043479</v>
      </c>
      <c r="X38" s="3">
        <f t="shared" si="1"/>
        <v>1.5652173913043479</v>
      </c>
      <c r="Y38" s="3">
        <f t="shared" si="1"/>
        <v>1.5652173913043479</v>
      </c>
      <c r="Z38" s="3">
        <f t="shared" si="1"/>
        <v>1.5652173913043479</v>
      </c>
      <c r="AA38" s="3">
        <f t="shared" si="1"/>
        <v>1.5652173913043479</v>
      </c>
      <c r="AB38" s="3">
        <f t="shared" si="1"/>
        <v>1.5652173913043479</v>
      </c>
      <c r="AC38" s="3">
        <f t="shared" si="1"/>
        <v>1.5652173913043479</v>
      </c>
      <c r="AD38" s="3">
        <f t="shared" si="1"/>
        <v>1.5652173913043479</v>
      </c>
      <c r="AE38" s="3">
        <f t="shared" si="1"/>
        <v>1.5652173913043479</v>
      </c>
      <c r="AF38" s="3">
        <f t="shared" si="1"/>
        <v>1.5652173913043479</v>
      </c>
      <c r="AG38" s="3">
        <f t="shared" si="1"/>
        <v>1.5652173913043479</v>
      </c>
      <c r="AH38" s="3">
        <f t="shared" si="1"/>
        <v>1.5652173913043479</v>
      </c>
      <c r="AI38" s="3">
        <f t="shared" si="1"/>
        <v>1.5652173913043479</v>
      </c>
      <c r="AJ38" s="3">
        <f t="shared" si="1"/>
        <v>1.5652173913043479</v>
      </c>
      <c r="AK38" s="3">
        <f t="shared" si="1"/>
        <v>1.5652173913043479</v>
      </c>
      <c r="AL38" s="3">
        <f t="shared" si="1"/>
        <v>1.5652173913043479</v>
      </c>
      <c r="AM38" s="3">
        <f t="shared" si="1"/>
        <v>1.5652173913043479</v>
      </c>
      <c r="AN38" s="3">
        <f t="shared" si="1"/>
        <v>1.5652173913043479</v>
      </c>
      <c r="AO38" s="3">
        <f t="shared" si="1"/>
        <v>1.5652173913043479</v>
      </c>
      <c r="AP38" s="3">
        <f t="shared" si="1"/>
        <v>1.5652173913043479</v>
      </c>
      <c r="AQ38" s="3">
        <f t="shared" si="1"/>
        <v>1.5652173913043479</v>
      </c>
      <c r="AR38" s="3">
        <f t="shared" si="1"/>
        <v>1.5652173913043479</v>
      </c>
      <c r="AS38" s="3">
        <f t="shared" si="1"/>
        <v>1.5652173913043479</v>
      </c>
      <c r="AT38" s="3">
        <f t="shared" si="1"/>
        <v>1.5652173913043479</v>
      </c>
      <c r="AU38" s="3">
        <f t="shared" si="1"/>
        <v>1.5652173913043479</v>
      </c>
      <c r="AV38" s="3">
        <f t="shared" si="1"/>
        <v>1.5652173913043479</v>
      </c>
      <c r="AW38" s="3">
        <f t="shared" si="1"/>
        <v>1.5652173913043479</v>
      </c>
      <c r="AX38" s="3">
        <f t="shared" si="1"/>
        <v>1.5652173913043479</v>
      </c>
      <c r="AY38" s="3">
        <f t="shared" si="1"/>
        <v>1.5652173913043479</v>
      </c>
      <c r="AZ38" s="3">
        <f t="shared" si="1"/>
        <v>1.5652173913043479</v>
      </c>
      <c r="BA38" s="3">
        <f t="shared" si="1"/>
        <v>1.5652173913043479</v>
      </c>
    </row>
    <row r="39" spans="1:53" hidden="1" x14ac:dyDescent="0.25">
      <c r="A39" s="5"/>
      <c r="B39" s="5"/>
      <c r="C39" s="6" t="s">
        <v>27</v>
      </c>
      <c r="D39" s="9">
        <v>7</v>
      </c>
      <c r="E39" s="9">
        <v>7</v>
      </c>
      <c r="F39" s="9">
        <v>7</v>
      </c>
      <c r="G39" s="3">
        <v>2</v>
      </c>
      <c r="H39" s="20">
        <f>(100-SUM(D39:G39))/46</f>
        <v>1.673913043478261</v>
      </c>
      <c r="I39" s="3">
        <f t="shared" ref="I39:X41" si="2">H39</f>
        <v>1.673913043478261</v>
      </c>
      <c r="J39" s="3">
        <f t="shared" si="2"/>
        <v>1.673913043478261</v>
      </c>
      <c r="K39" s="3">
        <f t="shared" si="2"/>
        <v>1.673913043478261</v>
      </c>
      <c r="L39" s="3">
        <f t="shared" si="2"/>
        <v>1.673913043478261</v>
      </c>
      <c r="M39" s="3">
        <f t="shared" si="2"/>
        <v>1.673913043478261</v>
      </c>
      <c r="N39" s="3">
        <f t="shared" si="2"/>
        <v>1.673913043478261</v>
      </c>
      <c r="O39" s="3">
        <f t="shared" si="2"/>
        <v>1.673913043478261</v>
      </c>
      <c r="P39" s="3">
        <f t="shared" si="2"/>
        <v>1.673913043478261</v>
      </c>
      <c r="Q39" s="3">
        <f t="shared" si="2"/>
        <v>1.673913043478261</v>
      </c>
      <c r="R39" s="3">
        <f t="shared" si="2"/>
        <v>1.673913043478261</v>
      </c>
      <c r="S39" s="3">
        <f t="shared" si="2"/>
        <v>1.673913043478261</v>
      </c>
      <c r="T39" s="3">
        <f t="shared" si="2"/>
        <v>1.673913043478261</v>
      </c>
      <c r="U39" s="3">
        <f t="shared" si="2"/>
        <v>1.673913043478261</v>
      </c>
      <c r="V39" s="3">
        <f t="shared" si="2"/>
        <v>1.673913043478261</v>
      </c>
      <c r="W39" s="3">
        <f t="shared" si="2"/>
        <v>1.673913043478261</v>
      </c>
      <c r="X39" s="3">
        <f t="shared" si="2"/>
        <v>1.673913043478261</v>
      </c>
      <c r="Y39" s="3">
        <f t="shared" si="1"/>
        <v>1.673913043478261</v>
      </c>
      <c r="Z39" s="3">
        <f t="shared" si="1"/>
        <v>1.673913043478261</v>
      </c>
      <c r="AA39" s="3">
        <f t="shared" si="1"/>
        <v>1.673913043478261</v>
      </c>
      <c r="AB39" s="3">
        <f t="shared" si="1"/>
        <v>1.673913043478261</v>
      </c>
      <c r="AC39" s="3">
        <f t="shared" si="1"/>
        <v>1.673913043478261</v>
      </c>
      <c r="AD39" s="3">
        <f t="shared" si="1"/>
        <v>1.673913043478261</v>
      </c>
      <c r="AE39" s="3">
        <f t="shared" si="1"/>
        <v>1.673913043478261</v>
      </c>
      <c r="AF39" s="3">
        <f t="shared" si="1"/>
        <v>1.673913043478261</v>
      </c>
      <c r="AG39" s="3">
        <f t="shared" si="1"/>
        <v>1.673913043478261</v>
      </c>
      <c r="AH39" s="3">
        <f t="shared" si="1"/>
        <v>1.673913043478261</v>
      </c>
      <c r="AI39" s="3">
        <f t="shared" si="1"/>
        <v>1.673913043478261</v>
      </c>
      <c r="AJ39" s="3">
        <f t="shared" si="1"/>
        <v>1.673913043478261</v>
      </c>
      <c r="AK39" s="3">
        <f t="shared" si="1"/>
        <v>1.673913043478261</v>
      </c>
      <c r="AL39" s="3">
        <f t="shared" si="1"/>
        <v>1.673913043478261</v>
      </c>
      <c r="AM39" s="3">
        <f t="shared" si="1"/>
        <v>1.673913043478261</v>
      </c>
      <c r="AN39" s="3">
        <f t="shared" si="1"/>
        <v>1.673913043478261</v>
      </c>
      <c r="AO39" s="3">
        <f t="shared" si="1"/>
        <v>1.673913043478261</v>
      </c>
      <c r="AP39" s="3">
        <f t="shared" si="1"/>
        <v>1.673913043478261</v>
      </c>
      <c r="AQ39" s="3">
        <f t="shared" si="1"/>
        <v>1.673913043478261</v>
      </c>
      <c r="AR39" s="3">
        <f t="shared" si="1"/>
        <v>1.673913043478261</v>
      </c>
      <c r="AS39" s="3">
        <f t="shared" si="1"/>
        <v>1.673913043478261</v>
      </c>
      <c r="AT39" s="3">
        <f t="shared" si="1"/>
        <v>1.673913043478261</v>
      </c>
      <c r="AU39" s="3">
        <f t="shared" si="1"/>
        <v>1.673913043478261</v>
      </c>
      <c r="AV39" s="3">
        <f t="shared" si="1"/>
        <v>1.673913043478261</v>
      </c>
      <c r="AW39" s="3">
        <f t="shared" si="1"/>
        <v>1.673913043478261</v>
      </c>
      <c r="AX39" s="3">
        <f t="shared" si="1"/>
        <v>1.673913043478261</v>
      </c>
      <c r="AY39" s="3">
        <f t="shared" si="1"/>
        <v>1.673913043478261</v>
      </c>
      <c r="AZ39" s="3">
        <f t="shared" si="1"/>
        <v>1.673913043478261</v>
      </c>
      <c r="BA39" s="3">
        <f t="shared" si="1"/>
        <v>1.673913043478261</v>
      </c>
    </row>
    <row r="40" spans="1:53" hidden="1" x14ac:dyDescent="0.25">
      <c r="A40" s="5"/>
      <c r="B40" s="5"/>
      <c r="C40" s="6" t="s">
        <v>28</v>
      </c>
      <c r="D40" s="9">
        <v>7</v>
      </c>
      <c r="E40" s="9">
        <v>7</v>
      </c>
      <c r="F40" s="9">
        <v>2</v>
      </c>
      <c r="G40" s="3">
        <v>2</v>
      </c>
      <c r="H40" s="20">
        <f t="shared" ref="H40:H41" si="3">(100-SUM(D40:G40))/46</f>
        <v>1.7826086956521738</v>
      </c>
      <c r="I40" s="3">
        <f t="shared" si="2"/>
        <v>1.7826086956521738</v>
      </c>
      <c r="J40" s="3">
        <f t="shared" si="1"/>
        <v>1.7826086956521738</v>
      </c>
      <c r="K40" s="3">
        <f t="shared" si="1"/>
        <v>1.7826086956521738</v>
      </c>
      <c r="L40" s="3">
        <f t="shared" si="1"/>
        <v>1.7826086956521738</v>
      </c>
      <c r="M40" s="3">
        <f t="shared" si="1"/>
        <v>1.7826086956521738</v>
      </c>
      <c r="N40" s="3">
        <f t="shared" si="1"/>
        <v>1.7826086956521738</v>
      </c>
      <c r="O40" s="3">
        <f t="shared" si="1"/>
        <v>1.7826086956521738</v>
      </c>
      <c r="P40" s="3">
        <f t="shared" si="1"/>
        <v>1.7826086956521738</v>
      </c>
      <c r="Q40" s="3">
        <f t="shared" si="1"/>
        <v>1.7826086956521738</v>
      </c>
      <c r="R40" s="3">
        <f t="shared" si="1"/>
        <v>1.7826086956521738</v>
      </c>
      <c r="S40" s="3">
        <f t="shared" si="1"/>
        <v>1.7826086956521738</v>
      </c>
      <c r="T40" s="3">
        <f t="shared" si="1"/>
        <v>1.7826086956521738</v>
      </c>
      <c r="U40" s="3">
        <f t="shared" si="1"/>
        <v>1.7826086956521738</v>
      </c>
      <c r="V40" s="3">
        <f t="shared" si="1"/>
        <v>1.7826086956521738</v>
      </c>
      <c r="W40" s="3">
        <f t="shared" si="1"/>
        <v>1.7826086956521738</v>
      </c>
      <c r="X40" s="3">
        <f t="shared" si="1"/>
        <v>1.7826086956521738</v>
      </c>
      <c r="Y40" s="3">
        <f t="shared" si="1"/>
        <v>1.7826086956521738</v>
      </c>
      <c r="Z40" s="3">
        <f t="shared" si="1"/>
        <v>1.7826086956521738</v>
      </c>
      <c r="AA40" s="3">
        <f t="shared" si="1"/>
        <v>1.7826086956521738</v>
      </c>
      <c r="AB40" s="3">
        <f t="shared" si="1"/>
        <v>1.7826086956521738</v>
      </c>
      <c r="AC40" s="3">
        <f t="shared" si="1"/>
        <v>1.7826086956521738</v>
      </c>
      <c r="AD40" s="3">
        <f t="shared" si="1"/>
        <v>1.7826086956521738</v>
      </c>
      <c r="AE40" s="3">
        <f t="shared" si="1"/>
        <v>1.7826086956521738</v>
      </c>
      <c r="AF40" s="3">
        <f t="shared" si="1"/>
        <v>1.7826086956521738</v>
      </c>
      <c r="AG40" s="3">
        <f t="shared" si="1"/>
        <v>1.7826086956521738</v>
      </c>
      <c r="AH40" s="3">
        <f t="shared" si="1"/>
        <v>1.7826086956521738</v>
      </c>
      <c r="AI40" s="3">
        <f t="shared" si="1"/>
        <v>1.7826086956521738</v>
      </c>
      <c r="AJ40" s="3">
        <f t="shared" si="1"/>
        <v>1.7826086956521738</v>
      </c>
      <c r="AK40" s="3">
        <f t="shared" si="1"/>
        <v>1.7826086956521738</v>
      </c>
      <c r="AL40" s="3">
        <f t="shared" si="1"/>
        <v>1.7826086956521738</v>
      </c>
      <c r="AM40" s="3">
        <f t="shared" si="1"/>
        <v>1.7826086956521738</v>
      </c>
      <c r="AN40" s="3">
        <f t="shared" si="1"/>
        <v>1.7826086956521738</v>
      </c>
      <c r="AO40" s="3">
        <f t="shared" si="1"/>
        <v>1.7826086956521738</v>
      </c>
      <c r="AP40" s="3">
        <f t="shared" si="1"/>
        <v>1.7826086956521738</v>
      </c>
      <c r="AQ40" s="3">
        <f t="shared" si="1"/>
        <v>1.7826086956521738</v>
      </c>
      <c r="AR40" s="3">
        <f t="shared" si="1"/>
        <v>1.7826086956521738</v>
      </c>
      <c r="AS40" s="3">
        <f t="shared" si="1"/>
        <v>1.7826086956521738</v>
      </c>
      <c r="AT40" s="3">
        <f t="shared" si="1"/>
        <v>1.7826086956521738</v>
      </c>
      <c r="AU40" s="3">
        <f t="shared" si="1"/>
        <v>1.7826086956521738</v>
      </c>
      <c r="AV40" s="3">
        <f t="shared" si="1"/>
        <v>1.7826086956521738</v>
      </c>
      <c r="AW40" s="3">
        <f t="shared" si="1"/>
        <v>1.7826086956521738</v>
      </c>
      <c r="AX40" s="3">
        <f t="shared" si="1"/>
        <v>1.7826086956521738</v>
      </c>
      <c r="AY40" s="3">
        <f t="shared" si="1"/>
        <v>1.7826086956521738</v>
      </c>
      <c r="AZ40" s="3">
        <f t="shared" si="1"/>
        <v>1.7826086956521738</v>
      </c>
      <c r="BA40" s="3">
        <f t="shared" si="1"/>
        <v>1.7826086956521738</v>
      </c>
    </row>
    <row r="41" spans="1:53" hidden="1" x14ac:dyDescent="0.25">
      <c r="A41" s="5"/>
      <c r="B41" s="5"/>
      <c r="C41" s="6" t="s">
        <v>29</v>
      </c>
      <c r="D41" s="9">
        <v>7</v>
      </c>
      <c r="E41" s="9">
        <v>2</v>
      </c>
      <c r="F41" s="9">
        <v>2</v>
      </c>
      <c r="G41" s="3">
        <v>2</v>
      </c>
      <c r="H41" s="20">
        <f t="shared" si="3"/>
        <v>1.8913043478260869</v>
      </c>
      <c r="I41" s="3">
        <f t="shared" si="2"/>
        <v>1.8913043478260869</v>
      </c>
      <c r="J41" s="3">
        <f t="shared" si="1"/>
        <v>1.8913043478260869</v>
      </c>
      <c r="K41" s="3">
        <f t="shared" si="1"/>
        <v>1.8913043478260869</v>
      </c>
      <c r="L41" s="3">
        <f t="shared" si="1"/>
        <v>1.8913043478260869</v>
      </c>
      <c r="M41" s="3">
        <f t="shared" si="1"/>
        <v>1.8913043478260869</v>
      </c>
      <c r="N41" s="3">
        <f t="shared" si="1"/>
        <v>1.8913043478260869</v>
      </c>
      <c r="O41" s="3">
        <f t="shared" si="1"/>
        <v>1.8913043478260869</v>
      </c>
      <c r="P41" s="3">
        <f t="shared" si="1"/>
        <v>1.8913043478260869</v>
      </c>
      <c r="Q41" s="3">
        <f t="shared" si="1"/>
        <v>1.8913043478260869</v>
      </c>
      <c r="R41" s="3">
        <f t="shared" si="1"/>
        <v>1.8913043478260869</v>
      </c>
      <c r="S41" s="3">
        <f t="shared" si="1"/>
        <v>1.8913043478260869</v>
      </c>
      <c r="T41" s="3">
        <f t="shared" si="1"/>
        <v>1.8913043478260869</v>
      </c>
      <c r="U41" s="3">
        <f t="shared" si="1"/>
        <v>1.8913043478260869</v>
      </c>
      <c r="V41" s="3">
        <f t="shared" si="1"/>
        <v>1.8913043478260869</v>
      </c>
      <c r="W41" s="3">
        <f t="shared" si="1"/>
        <v>1.8913043478260869</v>
      </c>
      <c r="X41" s="3">
        <f t="shared" si="1"/>
        <v>1.8913043478260869</v>
      </c>
      <c r="Y41" s="3">
        <f t="shared" si="1"/>
        <v>1.8913043478260869</v>
      </c>
      <c r="Z41" s="3">
        <f t="shared" si="1"/>
        <v>1.8913043478260869</v>
      </c>
      <c r="AA41" s="3">
        <f t="shared" si="1"/>
        <v>1.8913043478260869</v>
      </c>
      <c r="AB41" s="3">
        <f t="shared" si="1"/>
        <v>1.8913043478260869</v>
      </c>
      <c r="AC41" s="3">
        <f t="shared" si="1"/>
        <v>1.8913043478260869</v>
      </c>
      <c r="AD41" s="3">
        <f t="shared" si="1"/>
        <v>1.8913043478260869</v>
      </c>
      <c r="AE41" s="3">
        <f t="shared" si="1"/>
        <v>1.8913043478260869</v>
      </c>
      <c r="AF41" s="3">
        <f t="shared" si="1"/>
        <v>1.8913043478260869</v>
      </c>
      <c r="AG41" s="3">
        <f t="shared" si="1"/>
        <v>1.8913043478260869</v>
      </c>
      <c r="AH41" s="3">
        <f t="shared" si="1"/>
        <v>1.8913043478260869</v>
      </c>
      <c r="AI41" s="3">
        <f t="shared" si="1"/>
        <v>1.8913043478260869</v>
      </c>
      <c r="AJ41" s="3">
        <f t="shared" si="1"/>
        <v>1.8913043478260869</v>
      </c>
      <c r="AK41" s="3">
        <f t="shared" si="1"/>
        <v>1.8913043478260869</v>
      </c>
      <c r="AL41" s="3">
        <f t="shared" si="1"/>
        <v>1.8913043478260869</v>
      </c>
      <c r="AM41" s="3">
        <f t="shared" si="1"/>
        <v>1.8913043478260869</v>
      </c>
      <c r="AN41" s="3">
        <f t="shared" si="1"/>
        <v>1.8913043478260869</v>
      </c>
      <c r="AO41" s="3">
        <f t="shared" si="1"/>
        <v>1.8913043478260869</v>
      </c>
      <c r="AP41" s="3">
        <f t="shared" si="1"/>
        <v>1.8913043478260869</v>
      </c>
      <c r="AQ41" s="3">
        <f t="shared" si="1"/>
        <v>1.8913043478260869</v>
      </c>
      <c r="AR41" s="3">
        <f t="shared" si="1"/>
        <v>1.8913043478260869</v>
      </c>
      <c r="AS41" s="3">
        <f t="shared" si="1"/>
        <v>1.8913043478260869</v>
      </c>
      <c r="AT41" s="3">
        <f t="shared" si="1"/>
        <v>1.8913043478260869</v>
      </c>
      <c r="AU41" s="3">
        <f t="shared" si="1"/>
        <v>1.8913043478260869</v>
      </c>
      <c r="AV41" s="3">
        <f t="shared" si="1"/>
        <v>1.8913043478260869</v>
      </c>
      <c r="AW41" s="3">
        <f t="shared" si="1"/>
        <v>1.8913043478260869</v>
      </c>
      <c r="AX41" s="3">
        <f t="shared" si="1"/>
        <v>1.8913043478260869</v>
      </c>
      <c r="AY41" s="3">
        <f t="shared" si="1"/>
        <v>1.8913043478260869</v>
      </c>
      <c r="AZ41" s="3">
        <f t="shared" si="1"/>
        <v>1.8913043478260869</v>
      </c>
      <c r="BA41" s="3">
        <f t="shared" si="1"/>
        <v>1.8913043478260869</v>
      </c>
    </row>
    <row r="42" spans="1:53" hidden="1" x14ac:dyDescent="0.25">
      <c r="A42" s="5"/>
      <c r="B42" s="5"/>
      <c r="C42" s="6" t="s">
        <v>30</v>
      </c>
      <c r="D42" s="9">
        <f>IF($D$11=2024,D39,IF($D$11=2025,D40,IF($D$11=2026,D41,D38)))</f>
        <v>7</v>
      </c>
      <c r="E42" s="9">
        <f t="shared" ref="E42:BA42" si="4">IF($D$11=2024,E39,IF($D$11=2025,E40,IF($D$11=2026,E41,E38)))</f>
        <v>7</v>
      </c>
      <c r="F42" s="9">
        <f t="shared" si="4"/>
        <v>7</v>
      </c>
      <c r="G42" s="18">
        <f t="shared" si="4"/>
        <v>7</v>
      </c>
      <c r="H42" s="21">
        <f t="shared" si="4"/>
        <v>1.5652173913043479</v>
      </c>
      <c r="I42" s="18">
        <f t="shared" si="4"/>
        <v>1.5652173913043479</v>
      </c>
      <c r="J42" s="18">
        <f t="shared" si="4"/>
        <v>1.5652173913043479</v>
      </c>
      <c r="K42" s="18">
        <f t="shared" si="4"/>
        <v>1.5652173913043479</v>
      </c>
      <c r="L42" s="18">
        <f t="shared" si="4"/>
        <v>1.5652173913043479</v>
      </c>
      <c r="M42" s="18">
        <f t="shared" si="4"/>
        <v>1.5652173913043479</v>
      </c>
      <c r="N42" s="18">
        <f t="shared" si="4"/>
        <v>1.5652173913043479</v>
      </c>
      <c r="O42" s="18">
        <f t="shared" si="4"/>
        <v>1.5652173913043479</v>
      </c>
      <c r="P42" s="18">
        <f t="shared" si="4"/>
        <v>1.5652173913043479</v>
      </c>
      <c r="Q42" s="18">
        <f t="shared" si="4"/>
        <v>1.5652173913043479</v>
      </c>
      <c r="R42" s="18">
        <f t="shared" si="4"/>
        <v>1.5652173913043479</v>
      </c>
      <c r="S42" s="18">
        <f t="shared" si="4"/>
        <v>1.5652173913043479</v>
      </c>
      <c r="T42" s="18">
        <f t="shared" si="4"/>
        <v>1.5652173913043479</v>
      </c>
      <c r="U42" s="18">
        <f t="shared" si="4"/>
        <v>1.5652173913043479</v>
      </c>
      <c r="V42" s="18">
        <f t="shared" si="4"/>
        <v>1.5652173913043479</v>
      </c>
      <c r="W42" s="18">
        <f t="shared" si="4"/>
        <v>1.5652173913043479</v>
      </c>
      <c r="X42" s="18">
        <f t="shared" si="4"/>
        <v>1.5652173913043479</v>
      </c>
      <c r="Y42" s="18">
        <f t="shared" si="4"/>
        <v>1.5652173913043479</v>
      </c>
      <c r="Z42" s="18">
        <f t="shared" si="4"/>
        <v>1.5652173913043479</v>
      </c>
      <c r="AA42" s="18">
        <f t="shared" si="4"/>
        <v>1.5652173913043479</v>
      </c>
      <c r="AB42" s="18">
        <f t="shared" si="4"/>
        <v>1.5652173913043479</v>
      </c>
      <c r="AC42" s="18">
        <f t="shared" si="4"/>
        <v>1.5652173913043479</v>
      </c>
      <c r="AD42" s="18">
        <f t="shared" si="4"/>
        <v>1.5652173913043479</v>
      </c>
      <c r="AE42" s="18">
        <f t="shared" si="4"/>
        <v>1.5652173913043479</v>
      </c>
      <c r="AF42" s="18">
        <f t="shared" si="4"/>
        <v>1.5652173913043479</v>
      </c>
      <c r="AG42" s="18">
        <f t="shared" si="4"/>
        <v>1.5652173913043479</v>
      </c>
      <c r="AH42" s="18">
        <f t="shared" si="4"/>
        <v>1.5652173913043479</v>
      </c>
      <c r="AI42" s="18">
        <f t="shared" si="4"/>
        <v>1.5652173913043479</v>
      </c>
      <c r="AJ42" s="18">
        <f t="shared" si="4"/>
        <v>1.5652173913043479</v>
      </c>
      <c r="AK42" s="18">
        <f t="shared" si="4"/>
        <v>1.5652173913043479</v>
      </c>
      <c r="AL42" s="18">
        <f t="shared" si="4"/>
        <v>1.5652173913043479</v>
      </c>
      <c r="AM42" s="18">
        <f t="shared" si="4"/>
        <v>1.5652173913043479</v>
      </c>
      <c r="AN42" s="18">
        <f t="shared" si="4"/>
        <v>1.5652173913043479</v>
      </c>
      <c r="AO42" s="18">
        <f t="shared" si="4"/>
        <v>1.5652173913043479</v>
      </c>
      <c r="AP42" s="18">
        <f t="shared" si="4"/>
        <v>1.5652173913043479</v>
      </c>
      <c r="AQ42" s="18">
        <f t="shared" si="4"/>
        <v>1.5652173913043479</v>
      </c>
      <c r="AR42" s="18">
        <f t="shared" si="4"/>
        <v>1.5652173913043479</v>
      </c>
      <c r="AS42" s="18">
        <f t="shared" si="4"/>
        <v>1.5652173913043479</v>
      </c>
      <c r="AT42" s="18">
        <f t="shared" si="4"/>
        <v>1.5652173913043479</v>
      </c>
      <c r="AU42" s="18">
        <f t="shared" si="4"/>
        <v>1.5652173913043479</v>
      </c>
      <c r="AV42" s="18">
        <f t="shared" si="4"/>
        <v>1.5652173913043479</v>
      </c>
      <c r="AW42" s="18">
        <f t="shared" si="4"/>
        <v>1.5652173913043479</v>
      </c>
      <c r="AX42" s="18">
        <f t="shared" si="4"/>
        <v>1.5652173913043479</v>
      </c>
      <c r="AY42" s="18">
        <f t="shared" si="4"/>
        <v>1.5652173913043479</v>
      </c>
      <c r="AZ42" s="18">
        <f t="shared" si="4"/>
        <v>1.5652173913043479</v>
      </c>
      <c r="BA42" s="18">
        <f t="shared" si="4"/>
        <v>1.5652173913043479</v>
      </c>
    </row>
    <row r="43" spans="1:53" hidden="1" x14ac:dyDescent="0.25">
      <c r="A43" s="5"/>
      <c r="B43" s="5"/>
      <c r="C43" s="5"/>
      <c r="D43" s="9"/>
      <c r="E43" s="9"/>
      <c r="F43" s="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</row>
    <row r="44" spans="1:53" hidden="1" x14ac:dyDescent="0.25">
      <c r="A44" s="5"/>
      <c r="B44" s="5"/>
      <c r="C44" s="5" t="s">
        <v>3</v>
      </c>
      <c r="D44" s="9">
        <v>2</v>
      </c>
      <c r="E44" s="9">
        <v>2</v>
      </c>
      <c r="F44" s="9">
        <v>2</v>
      </c>
      <c r="G44" s="18">
        <v>2</v>
      </c>
      <c r="H44" s="18">
        <v>2</v>
      </c>
      <c r="I44" s="18">
        <v>2</v>
      </c>
      <c r="J44" s="18">
        <v>2</v>
      </c>
      <c r="K44" s="18">
        <v>2</v>
      </c>
      <c r="L44" s="18">
        <v>2</v>
      </c>
      <c r="M44" s="18">
        <v>2</v>
      </c>
      <c r="N44" s="18">
        <v>2</v>
      </c>
      <c r="O44" s="18">
        <v>2</v>
      </c>
      <c r="P44" s="18">
        <v>2</v>
      </c>
      <c r="Q44" s="18">
        <v>2</v>
      </c>
      <c r="R44" s="18">
        <v>2</v>
      </c>
      <c r="S44" s="18">
        <v>2</v>
      </c>
      <c r="T44" s="18">
        <v>2</v>
      </c>
      <c r="U44" s="18">
        <v>2</v>
      </c>
      <c r="V44" s="18">
        <v>2</v>
      </c>
      <c r="W44" s="18">
        <v>2</v>
      </c>
      <c r="X44" s="18">
        <v>2</v>
      </c>
      <c r="Y44" s="18">
        <v>2</v>
      </c>
      <c r="Z44" s="18">
        <v>2</v>
      </c>
      <c r="AA44" s="18">
        <v>2</v>
      </c>
      <c r="AB44" s="18">
        <v>2</v>
      </c>
      <c r="AC44" s="18">
        <v>2</v>
      </c>
      <c r="AD44" s="18">
        <v>2</v>
      </c>
      <c r="AE44" s="18">
        <v>2</v>
      </c>
      <c r="AF44" s="18">
        <v>2</v>
      </c>
      <c r="AG44" s="18">
        <v>2</v>
      </c>
      <c r="AH44" s="18">
        <v>2</v>
      </c>
      <c r="AI44" s="18">
        <v>2</v>
      </c>
      <c r="AJ44" s="18">
        <v>2</v>
      </c>
      <c r="AK44" s="18">
        <v>2</v>
      </c>
      <c r="AL44" s="18">
        <v>2</v>
      </c>
      <c r="AM44" s="18">
        <v>2</v>
      </c>
      <c r="AN44" s="18">
        <v>2</v>
      </c>
      <c r="AO44" s="18">
        <v>2</v>
      </c>
      <c r="AP44" s="18">
        <v>2</v>
      </c>
      <c r="AQ44" s="18">
        <v>2</v>
      </c>
      <c r="AR44" s="18">
        <v>2</v>
      </c>
      <c r="AS44" s="18">
        <v>2</v>
      </c>
      <c r="AT44" s="18">
        <v>2</v>
      </c>
      <c r="AU44" s="18">
        <v>2</v>
      </c>
      <c r="AV44" s="18">
        <v>2</v>
      </c>
      <c r="AW44" s="18">
        <v>2</v>
      </c>
      <c r="AX44" s="18">
        <v>2</v>
      </c>
      <c r="AY44" s="18">
        <v>2</v>
      </c>
      <c r="AZ44" s="18">
        <v>2</v>
      </c>
      <c r="BA44" s="18">
        <v>2</v>
      </c>
    </row>
    <row r="45" spans="1:53" hidden="1" x14ac:dyDescent="0.25">
      <c r="A45" s="5"/>
      <c r="B45" s="5"/>
      <c r="C45" s="5"/>
      <c r="D45" s="9"/>
      <c r="E45" s="9"/>
      <c r="F45" s="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53" hidden="1" x14ac:dyDescent="0.25">
      <c r="A46" s="5"/>
      <c r="B46" s="5"/>
      <c r="C46" s="5" t="s">
        <v>4</v>
      </c>
      <c r="D46" s="9">
        <f>D42-D44</f>
        <v>5</v>
      </c>
      <c r="E46" s="9">
        <f t="shared" ref="E46:BA46" si="5">E42-E44</f>
        <v>5</v>
      </c>
      <c r="F46" s="9">
        <f t="shared" si="5"/>
        <v>5</v>
      </c>
      <c r="G46" s="18">
        <f t="shared" si="5"/>
        <v>5</v>
      </c>
      <c r="H46" s="18">
        <f t="shared" si="5"/>
        <v>-0.43478260869565211</v>
      </c>
      <c r="I46" s="18">
        <f t="shared" si="5"/>
        <v>-0.43478260869565211</v>
      </c>
      <c r="J46" s="18">
        <f t="shared" si="5"/>
        <v>-0.43478260869565211</v>
      </c>
      <c r="K46" s="18">
        <f t="shared" si="5"/>
        <v>-0.43478260869565211</v>
      </c>
      <c r="L46" s="18">
        <f t="shared" si="5"/>
        <v>-0.43478260869565211</v>
      </c>
      <c r="M46" s="18">
        <f t="shared" si="5"/>
        <v>-0.43478260869565211</v>
      </c>
      <c r="N46" s="18">
        <f t="shared" si="5"/>
        <v>-0.43478260869565211</v>
      </c>
      <c r="O46" s="18">
        <f t="shared" si="5"/>
        <v>-0.43478260869565211</v>
      </c>
      <c r="P46" s="18">
        <f t="shared" si="5"/>
        <v>-0.43478260869565211</v>
      </c>
      <c r="Q46" s="18">
        <f t="shared" si="5"/>
        <v>-0.43478260869565211</v>
      </c>
      <c r="R46" s="18">
        <f t="shared" si="5"/>
        <v>-0.43478260869565211</v>
      </c>
      <c r="S46" s="18">
        <f t="shared" si="5"/>
        <v>-0.43478260869565211</v>
      </c>
      <c r="T46" s="18">
        <f t="shared" si="5"/>
        <v>-0.43478260869565211</v>
      </c>
      <c r="U46" s="18">
        <f t="shared" si="5"/>
        <v>-0.43478260869565211</v>
      </c>
      <c r="V46" s="18">
        <f t="shared" si="5"/>
        <v>-0.43478260869565211</v>
      </c>
      <c r="W46" s="18">
        <f t="shared" si="5"/>
        <v>-0.43478260869565211</v>
      </c>
      <c r="X46" s="18">
        <f t="shared" si="5"/>
        <v>-0.43478260869565211</v>
      </c>
      <c r="Y46" s="18">
        <f t="shared" si="5"/>
        <v>-0.43478260869565211</v>
      </c>
      <c r="Z46" s="18">
        <f t="shared" si="5"/>
        <v>-0.43478260869565211</v>
      </c>
      <c r="AA46" s="18">
        <f t="shared" si="5"/>
        <v>-0.43478260869565211</v>
      </c>
      <c r="AB46" s="18">
        <f t="shared" si="5"/>
        <v>-0.43478260869565211</v>
      </c>
      <c r="AC46" s="18">
        <f t="shared" si="5"/>
        <v>-0.43478260869565211</v>
      </c>
      <c r="AD46" s="18">
        <f t="shared" si="5"/>
        <v>-0.43478260869565211</v>
      </c>
      <c r="AE46" s="18">
        <f t="shared" si="5"/>
        <v>-0.43478260869565211</v>
      </c>
      <c r="AF46" s="18">
        <f t="shared" si="5"/>
        <v>-0.43478260869565211</v>
      </c>
      <c r="AG46" s="18">
        <f t="shared" si="5"/>
        <v>-0.43478260869565211</v>
      </c>
      <c r="AH46" s="18">
        <f t="shared" si="5"/>
        <v>-0.43478260869565211</v>
      </c>
      <c r="AI46" s="18">
        <f t="shared" si="5"/>
        <v>-0.43478260869565211</v>
      </c>
      <c r="AJ46" s="18">
        <f t="shared" si="5"/>
        <v>-0.43478260869565211</v>
      </c>
      <c r="AK46" s="18">
        <f t="shared" si="5"/>
        <v>-0.43478260869565211</v>
      </c>
      <c r="AL46" s="18">
        <f t="shared" si="5"/>
        <v>-0.43478260869565211</v>
      </c>
      <c r="AM46" s="18">
        <f t="shared" si="5"/>
        <v>-0.43478260869565211</v>
      </c>
      <c r="AN46" s="18">
        <f t="shared" si="5"/>
        <v>-0.43478260869565211</v>
      </c>
      <c r="AO46" s="18">
        <f t="shared" si="5"/>
        <v>-0.43478260869565211</v>
      </c>
      <c r="AP46" s="18">
        <f t="shared" si="5"/>
        <v>-0.43478260869565211</v>
      </c>
      <c r="AQ46" s="18">
        <f t="shared" si="5"/>
        <v>-0.43478260869565211</v>
      </c>
      <c r="AR46" s="18">
        <f t="shared" si="5"/>
        <v>-0.43478260869565211</v>
      </c>
      <c r="AS46" s="18">
        <f t="shared" si="5"/>
        <v>-0.43478260869565211</v>
      </c>
      <c r="AT46" s="18">
        <f t="shared" si="5"/>
        <v>-0.43478260869565211</v>
      </c>
      <c r="AU46" s="18">
        <f t="shared" si="5"/>
        <v>-0.43478260869565211</v>
      </c>
      <c r="AV46" s="18">
        <f t="shared" si="5"/>
        <v>-0.43478260869565211</v>
      </c>
      <c r="AW46" s="18">
        <f t="shared" si="5"/>
        <v>-0.43478260869565211</v>
      </c>
      <c r="AX46" s="18">
        <f t="shared" si="5"/>
        <v>-0.43478260869565211</v>
      </c>
      <c r="AY46" s="18">
        <f t="shared" si="5"/>
        <v>-0.43478260869565211</v>
      </c>
      <c r="AZ46" s="18">
        <f t="shared" si="5"/>
        <v>-0.43478260869565211</v>
      </c>
      <c r="BA46" s="18">
        <f t="shared" si="5"/>
        <v>-0.43478260869565211</v>
      </c>
    </row>
    <row r="47" spans="1:53" hidden="1" x14ac:dyDescent="0.25">
      <c r="A47" s="5"/>
      <c r="B47" s="5"/>
      <c r="C47" s="5"/>
      <c r="D47" s="9"/>
      <c r="E47" s="9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idden="1" x14ac:dyDescent="0.25">
      <c r="A48" s="5"/>
      <c r="B48" s="5"/>
      <c r="C48" s="5" t="s">
        <v>10</v>
      </c>
      <c r="D48" s="9">
        <f>D46*$D$34/100</f>
        <v>1.49125</v>
      </c>
      <c r="E48" s="9">
        <f t="shared" ref="E48:BA48" si="6">E46*$D$34/100</f>
        <v>1.49125</v>
      </c>
      <c r="F48" s="9">
        <f t="shared" si="6"/>
        <v>1.49125</v>
      </c>
      <c r="G48" s="3">
        <f t="shared" si="6"/>
        <v>1.49125</v>
      </c>
      <c r="H48" s="3">
        <f t="shared" si="6"/>
        <v>-0.12967391304347825</v>
      </c>
      <c r="I48" s="3">
        <f t="shared" si="6"/>
        <v>-0.12967391304347825</v>
      </c>
      <c r="J48" s="3">
        <f t="shared" si="6"/>
        <v>-0.12967391304347825</v>
      </c>
      <c r="K48" s="3">
        <f t="shared" si="6"/>
        <v>-0.12967391304347825</v>
      </c>
      <c r="L48" s="3">
        <f t="shared" si="6"/>
        <v>-0.12967391304347825</v>
      </c>
      <c r="M48" s="3">
        <f t="shared" si="6"/>
        <v>-0.12967391304347825</v>
      </c>
      <c r="N48" s="3">
        <f t="shared" si="6"/>
        <v>-0.12967391304347825</v>
      </c>
      <c r="O48" s="3">
        <f t="shared" si="6"/>
        <v>-0.12967391304347825</v>
      </c>
      <c r="P48" s="3">
        <f t="shared" si="6"/>
        <v>-0.12967391304347825</v>
      </c>
      <c r="Q48" s="3">
        <f t="shared" si="6"/>
        <v>-0.12967391304347825</v>
      </c>
      <c r="R48" s="3">
        <f t="shared" si="6"/>
        <v>-0.12967391304347825</v>
      </c>
      <c r="S48" s="3">
        <f t="shared" si="6"/>
        <v>-0.12967391304347825</v>
      </c>
      <c r="T48" s="3">
        <f t="shared" si="6"/>
        <v>-0.12967391304347825</v>
      </c>
      <c r="U48" s="3">
        <f t="shared" si="6"/>
        <v>-0.12967391304347825</v>
      </c>
      <c r="V48" s="3">
        <f t="shared" si="6"/>
        <v>-0.12967391304347825</v>
      </c>
      <c r="W48" s="3">
        <f t="shared" si="6"/>
        <v>-0.12967391304347825</v>
      </c>
      <c r="X48" s="3">
        <f t="shared" si="6"/>
        <v>-0.12967391304347825</v>
      </c>
      <c r="Y48" s="3">
        <f t="shared" si="6"/>
        <v>-0.12967391304347825</v>
      </c>
      <c r="Z48" s="3">
        <f t="shared" si="6"/>
        <v>-0.12967391304347825</v>
      </c>
      <c r="AA48" s="3">
        <f t="shared" si="6"/>
        <v>-0.12967391304347825</v>
      </c>
      <c r="AB48" s="3">
        <f t="shared" si="6"/>
        <v>-0.12967391304347825</v>
      </c>
      <c r="AC48" s="3">
        <f t="shared" si="6"/>
        <v>-0.12967391304347825</v>
      </c>
      <c r="AD48" s="3">
        <f t="shared" si="6"/>
        <v>-0.12967391304347825</v>
      </c>
      <c r="AE48" s="3">
        <f t="shared" si="6"/>
        <v>-0.12967391304347825</v>
      </c>
      <c r="AF48" s="3">
        <f t="shared" si="6"/>
        <v>-0.12967391304347825</v>
      </c>
      <c r="AG48" s="3">
        <f t="shared" si="6"/>
        <v>-0.12967391304347825</v>
      </c>
      <c r="AH48" s="3">
        <f t="shared" si="6"/>
        <v>-0.12967391304347825</v>
      </c>
      <c r="AI48" s="3">
        <f t="shared" si="6"/>
        <v>-0.12967391304347825</v>
      </c>
      <c r="AJ48" s="3">
        <f t="shared" si="6"/>
        <v>-0.12967391304347825</v>
      </c>
      <c r="AK48" s="3">
        <f t="shared" si="6"/>
        <v>-0.12967391304347825</v>
      </c>
      <c r="AL48" s="3">
        <f t="shared" si="6"/>
        <v>-0.12967391304347825</v>
      </c>
      <c r="AM48" s="3">
        <f t="shared" si="6"/>
        <v>-0.12967391304347825</v>
      </c>
      <c r="AN48" s="3">
        <f t="shared" si="6"/>
        <v>-0.12967391304347825</v>
      </c>
      <c r="AO48" s="3">
        <f t="shared" si="6"/>
        <v>-0.12967391304347825</v>
      </c>
      <c r="AP48" s="3">
        <f t="shared" si="6"/>
        <v>-0.12967391304347825</v>
      </c>
      <c r="AQ48" s="3">
        <f t="shared" si="6"/>
        <v>-0.12967391304347825</v>
      </c>
      <c r="AR48" s="3">
        <f t="shared" si="6"/>
        <v>-0.12967391304347825</v>
      </c>
      <c r="AS48" s="3">
        <f t="shared" si="6"/>
        <v>-0.12967391304347825</v>
      </c>
      <c r="AT48" s="3">
        <f t="shared" si="6"/>
        <v>-0.12967391304347825</v>
      </c>
      <c r="AU48" s="3">
        <f t="shared" si="6"/>
        <v>-0.12967391304347825</v>
      </c>
      <c r="AV48" s="3">
        <f t="shared" si="6"/>
        <v>-0.12967391304347825</v>
      </c>
      <c r="AW48" s="3">
        <f t="shared" si="6"/>
        <v>-0.12967391304347825</v>
      </c>
      <c r="AX48" s="3">
        <f t="shared" si="6"/>
        <v>-0.12967391304347825</v>
      </c>
      <c r="AY48" s="3">
        <f t="shared" si="6"/>
        <v>-0.12967391304347825</v>
      </c>
      <c r="AZ48" s="3">
        <f t="shared" si="6"/>
        <v>-0.12967391304347825</v>
      </c>
      <c r="BA48" s="3">
        <f t="shared" si="6"/>
        <v>-0.12967391304347825</v>
      </c>
    </row>
    <row r="49" spans="1:53" hidden="1" x14ac:dyDescent="0.25">
      <c r="A49" s="5"/>
      <c r="B49" s="5"/>
      <c r="C49" s="5"/>
      <c r="D49" s="5"/>
      <c r="E49" s="5"/>
      <c r="F49" s="5"/>
    </row>
    <row r="50" spans="1:53" hidden="1" x14ac:dyDescent="0.25">
      <c r="A50" s="5"/>
      <c r="B50" s="5"/>
      <c r="C50" s="5" t="s">
        <v>11</v>
      </c>
      <c r="D50" s="11">
        <f xml:space="preserve"> D48/100*$D$8 /(1+$D$9/100)^(D36 - 1)</f>
        <v>7456.25</v>
      </c>
      <c r="E50" s="11">
        <f t="shared" ref="E50:BA50" si="7" xml:space="preserve"> E48/100*$D$8 /(1+$D$9/100)^(E36 - 1)</f>
        <v>7406.6256084235629</v>
      </c>
      <c r="F50" s="11">
        <f t="shared" si="7"/>
        <v>7357.3314874575972</v>
      </c>
      <c r="G50" s="4">
        <f t="shared" si="7"/>
        <v>7308.3654390161892</v>
      </c>
      <c r="H50" s="4">
        <f t="shared" si="7"/>
        <v>-631.28045909935497</v>
      </c>
      <c r="I50" s="4">
        <f t="shared" si="7"/>
        <v>-627.07902960102808</v>
      </c>
      <c r="J50" s="4">
        <f t="shared" si="7"/>
        <v>-622.90556233339441</v>
      </c>
      <c r="K50" s="4">
        <f t="shared" si="7"/>
        <v>-618.75987119637875</v>
      </c>
      <c r="L50" s="4">
        <f t="shared" si="7"/>
        <v>-614.64177132847783</v>
      </c>
      <c r="M50" s="4">
        <f t="shared" si="7"/>
        <v>-610.55107909851779</v>
      </c>
      <c r="N50" s="4">
        <f t="shared" si="7"/>
        <v>-606.48761209746476</v>
      </c>
      <c r="O50" s="4">
        <f t="shared" si="7"/>
        <v>-602.45118913029182</v>
      </c>
      <c r="P50" s="4">
        <f t="shared" si="7"/>
        <v>-598.44163020789892</v>
      </c>
      <c r="Q50" s="4">
        <f t="shared" si="7"/>
        <v>-594.45875653908706</v>
      </c>
      <c r="R50" s="4">
        <f t="shared" si="7"/>
        <v>-590.50239052258576</v>
      </c>
      <c r="S50" s="4">
        <f t="shared" si="7"/>
        <v>-586.57235573913363</v>
      </c>
      <c r="T50" s="4">
        <f t="shared" si="7"/>
        <v>-582.66847694361138</v>
      </c>
      <c r="U50" s="4">
        <f t="shared" si="7"/>
        <v>-578.790580057228</v>
      </c>
      <c r="V50" s="4">
        <f t="shared" si="7"/>
        <v>-574.93849215975763</v>
      </c>
      <c r="W50" s="4">
        <f t="shared" si="7"/>
        <v>-571.11204148182935</v>
      </c>
      <c r="X50" s="4">
        <f t="shared" si="7"/>
        <v>-567.31105739726763</v>
      </c>
      <c r="Y50" s="4">
        <f t="shared" si="7"/>
        <v>-563.53537041548395</v>
      </c>
      <c r="Z50" s="4">
        <f t="shared" si="7"/>
        <v>-559.78481217391868</v>
      </c>
      <c r="AA50" s="4">
        <f t="shared" si="7"/>
        <v>-556.05921543053421</v>
      </c>
      <c r="AB50" s="4">
        <f t="shared" si="7"/>
        <v>-552.35841405635654</v>
      </c>
      <c r="AC50" s="4">
        <f t="shared" si="7"/>
        <v>-548.68224302806846</v>
      </c>
      <c r="AD50" s="4">
        <f t="shared" si="7"/>
        <v>-545.03053842065003</v>
      </c>
      <c r="AE50" s="4">
        <f t="shared" si="7"/>
        <v>-541.40313740006968</v>
      </c>
      <c r="AF50" s="4">
        <f t="shared" si="7"/>
        <v>-537.79987821602231</v>
      </c>
      <c r="AG50" s="4">
        <f t="shared" si="7"/>
        <v>-534.22060019471769</v>
      </c>
      <c r="AH50" s="4">
        <f t="shared" si="7"/>
        <v>-530.66514373171526</v>
      </c>
      <c r="AI50" s="4">
        <f t="shared" si="7"/>
        <v>-527.13335028480708</v>
      </c>
      <c r="AJ50" s="4">
        <f t="shared" si="7"/>
        <v>-523.62506236694844</v>
      </c>
      <c r="AK50" s="4">
        <f t="shared" si="7"/>
        <v>-520.14012353923567</v>
      </c>
      <c r="AL50" s="4">
        <f t="shared" si="7"/>
        <v>-516.67837840392929</v>
      </c>
      <c r="AM50" s="4">
        <f t="shared" si="7"/>
        <v>-513.2396725975259</v>
      </c>
      <c r="AN50" s="4">
        <f t="shared" si="7"/>
        <v>-509.82385278387392</v>
      </c>
      <c r="AO50" s="4">
        <f t="shared" si="7"/>
        <v>-506.43076664733672</v>
      </c>
      <c r="AP50" s="4">
        <f t="shared" si="7"/>
        <v>-503.06026288600066</v>
      </c>
      <c r="AQ50" s="4">
        <f t="shared" si="7"/>
        <v>-499.71219120492765</v>
      </c>
      <c r="AR50" s="4">
        <f t="shared" si="7"/>
        <v>-496.38640230945424</v>
      </c>
      <c r="AS50" s="4">
        <f t="shared" si="7"/>
        <v>-493.08274789853408</v>
      </c>
      <c r="AT50" s="4">
        <f t="shared" si="7"/>
        <v>-489.80108065812459</v>
      </c>
      <c r="AU50" s="4">
        <f t="shared" si="7"/>
        <v>-486.54125425461876</v>
      </c>
      <c r="AV50" s="4">
        <f t="shared" si="7"/>
        <v>-483.30312332831892</v>
      </c>
      <c r="AW50" s="4">
        <f t="shared" si="7"/>
        <v>-480.08654348695637</v>
      </c>
      <c r="AX50" s="4">
        <f t="shared" si="7"/>
        <v>-476.89137129925143</v>
      </c>
      <c r="AY50" s="4">
        <f t="shared" si="7"/>
        <v>-473.71746428851839</v>
      </c>
      <c r="AZ50" s="4">
        <f t="shared" si="7"/>
        <v>-470.56468092631201</v>
      </c>
      <c r="BA50" s="4">
        <f t="shared" si="7"/>
        <v>-467.43288062611708</v>
      </c>
    </row>
    <row r="51" spans="1:53" hidden="1" x14ac:dyDescent="0.25">
      <c r="A51" s="5"/>
      <c r="B51" s="5"/>
      <c r="C51" s="5"/>
      <c r="D51" s="5"/>
      <c r="E51" s="5"/>
      <c r="F51" s="5"/>
    </row>
    <row r="52" spans="1:53" hidden="1" x14ac:dyDescent="0.25">
      <c r="A52" s="5"/>
      <c r="B52" s="5"/>
      <c r="C52" s="5" t="s">
        <v>12</v>
      </c>
      <c r="D52" s="5"/>
      <c r="E52" s="5"/>
      <c r="F52" s="5"/>
    </row>
    <row r="53" spans="1:53" hidden="1" x14ac:dyDescent="0.25">
      <c r="A53" s="5"/>
      <c r="B53" s="5"/>
      <c r="C53" s="5" t="s">
        <v>13</v>
      </c>
      <c r="D53" s="12">
        <f>SUM(D50:BA50)</f>
        <v>4442.4296171057176</v>
      </c>
      <c r="E53" s="5" t="s">
        <v>6</v>
      </c>
      <c r="F53" s="5"/>
    </row>
    <row r="54" spans="1:53" hidden="1" x14ac:dyDescent="0.25">
      <c r="A54" s="5"/>
      <c r="B54" s="5"/>
      <c r="C54" s="5" t="s">
        <v>14</v>
      </c>
      <c r="D54" s="12">
        <f>D53/$D$28</f>
        <v>1110.6074042764294</v>
      </c>
      <c r="E54" s="5" t="s">
        <v>6</v>
      </c>
      <c r="F54" s="5"/>
    </row>
    <row r="55" spans="1:53" hidden="1" x14ac:dyDescent="0.25">
      <c r="A55" s="5"/>
      <c r="B55" s="5"/>
      <c r="C55" s="5" t="s">
        <v>35</v>
      </c>
      <c r="D55" s="12">
        <f>D54</f>
        <v>1110.6074042764294</v>
      </c>
      <c r="E55" s="12">
        <f>IF((D55+D54)&lt;=D53,D55,0)</f>
        <v>1110.6074042764294</v>
      </c>
      <c r="F55" s="12">
        <f>IF((D55+E55+D54)&lt;=D53,E55,0)</f>
        <v>1110.6074042764294</v>
      </c>
      <c r="G55" s="12">
        <f>IF((D55+E55+F55+D54)&lt;=D53,F55,0)</f>
        <v>1110.6074042764294</v>
      </c>
    </row>
    <row r="56" spans="1:53" hidden="1" x14ac:dyDescent="0.25">
      <c r="A56" s="5"/>
      <c r="B56" s="5"/>
      <c r="C56" s="5"/>
      <c r="D56" s="12"/>
      <c r="E56" s="12"/>
      <c r="F56" s="12"/>
      <c r="G56" s="12"/>
    </row>
    <row r="57" spans="1:53" hidden="1" x14ac:dyDescent="0.25">
      <c r="A57" s="5"/>
      <c r="B57" s="5"/>
      <c r="C57" s="5"/>
      <c r="D57" s="12"/>
      <c r="E57" s="12"/>
      <c r="F57" s="12"/>
      <c r="G57" s="12"/>
    </row>
    <row r="58" spans="1:53" hidden="1" x14ac:dyDescent="0.25">
      <c r="A58" s="5"/>
      <c r="B58" s="5"/>
      <c r="C58" s="5"/>
      <c r="D58" s="17"/>
      <c r="E58" s="5"/>
      <c r="F58" s="5"/>
    </row>
    <row r="59" spans="1:53" hidden="1" x14ac:dyDescent="0.25">
      <c r="A59" s="5"/>
      <c r="B59" s="5"/>
      <c r="C59" s="5"/>
      <c r="D59" s="5"/>
      <c r="E59" s="5"/>
      <c r="F59" s="5"/>
    </row>
    <row r="60" spans="1:53" x14ac:dyDescent="0.25">
      <c r="A60" s="5"/>
      <c r="B60" s="5"/>
      <c r="C60" s="28" t="s">
        <v>42</v>
      </c>
      <c r="D60" s="5"/>
      <c r="E60" s="5"/>
      <c r="F60" s="5"/>
    </row>
    <row r="61" spans="1:53" x14ac:dyDescent="0.25">
      <c r="A61" s="5"/>
      <c r="B61" s="5"/>
      <c r="C61" s="6" t="s">
        <v>31</v>
      </c>
      <c r="D61" s="12">
        <f>$D$55</f>
        <v>1110.6074042764294</v>
      </c>
      <c r="E61" s="5" t="s">
        <v>6</v>
      </c>
      <c r="F61" s="5"/>
    </row>
    <row r="62" spans="1:53" x14ac:dyDescent="0.25">
      <c r="A62" s="5"/>
      <c r="B62" s="5"/>
      <c r="C62" s="6" t="s">
        <v>32</v>
      </c>
      <c r="D62" s="12">
        <f>$E$55</f>
        <v>1110.6074042764294</v>
      </c>
      <c r="E62" s="5" t="s">
        <v>6</v>
      </c>
      <c r="F62" s="5"/>
    </row>
    <row r="63" spans="1:53" x14ac:dyDescent="0.25">
      <c r="A63" s="5"/>
      <c r="B63" s="5"/>
      <c r="C63" s="6" t="s">
        <v>33</v>
      </c>
      <c r="D63" s="12">
        <f>$F$55</f>
        <v>1110.6074042764294</v>
      </c>
      <c r="E63" s="5" t="s">
        <v>6</v>
      </c>
      <c r="F63" s="5"/>
    </row>
    <row r="64" spans="1:53" x14ac:dyDescent="0.25">
      <c r="A64" s="5"/>
      <c r="B64" s="5"/>
      <c r="C64" s="6" t="s">
        <v>34</v>
      </c>
      <c r="D64" s="12">
        <f>$G$55</f>
        <v>1110.6074042764294</v>
      </c>
      <c r="E64" s="5" t="s">
        <v>6</v>
      </c>
      <c r="F64" s="5"/>
    </row>
    <row r="65" spans="1:6" x14ac:dyDescent="0.25">
      <c r="A65" s="5"/>
      <c r="B65" s="5"/>
      <c r="C65" s="5"/>
      <c r="D65" s="5"/>
      <c r="E65" s="5"/>
      <c r="F65" s="5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5"/>
      <c r="E68" s="5"/>
      <c r="F68" s="5"/>
    </row>
    <row r="69" spans="1:6" x14ac:dyDescent="0.25">
      <c r="A69" s="5"/>
      <c r="B69" s="5"/>
      <c r="C69" s="5"/>
      <c r="D69" s="5"/>
      <c r="E69" s="5"/>
      <c r="F69" s="5"/>
    </row>
    <row r="70" spans="1:6" x14ac:dyDescent="0.25">
      <c r="A70" s="5"/>
      <c r="B70" s="5"/>
      <c r="C70" s="5"/>
      <c r="D70" s="5"/>
      <c r="E70" s="5"/>
      <c r="F70" s="5"/>
    </row>
    <row r="71" spans="1:6" x14ac:dyDescent="0.25">
      <c r="A71" s="5"/>
      <c r="B71" s="5"/>
      <c r="C71" s="5"/>
      <c r="D71" s="5"/>
      <c r="E71" s="5"/>
      <c r="F71" s="5"/>
    </row>
    <row r="72" spans="1:6" x14ac:dyDescent="0.25">
      <c r="A72" s="5"/>
      <c r="B72" s="5"/>
      <c r="C72" s="5"/>
      <c r="D72" s="5"/>
      <c r="E72" s="5"/>
      <c r="F72" s="5"/>
    </row>
    <row r="73" spans="1:6" x14ac:dyDescent="0.25">
      <c r="A73" s="5"/>
      <c r="B73" s="5"/>
      <c r="C73" s="5"/>
      <c r="D73" s="5"/>
      <c r="E73" s="5"/>
      <c r="F73" s="5"/>
    </row>
    <row r="74" spans="1:6" x14ac:dyDescent="0.25">
      <c r="A74" s="5"/>
      <c r="B74" s="5"/>
      <c r="C74" s="5"/>
      <c r="D74" s="5"/>
      <c r="E74" s="5"/>
      <c r="F74" s="5"/>
    </row>
    <row r="75" spans="1:6" x14ac:dyDescent="0.25">
      <c r="A75" s="5"/>
      <c r="B75" s="5"/>
      <c r="C75" s="5"/>
      <c r="D75" s="5"/>
      <c r="E75" s="5"/>
      <c r="F75" s="5"/>
    </row>
    <row r="76" spans="1:6" x14ac:dyDescent="0.25">
      <c r="A76" s="5"/>
      <c r="B76" s="5"/>
      <c r="C76" s="5"/>
      <c r="D76" s="5"/>
      <c r="E76" s="5"/>
      <c r="F76" s="5"/>
    </row>
    <row r="77" spans="1:6" x14ac:dyDescent="0.25">
      <c r="A77" s="5"/>
      <c r="B77" s="5"/>
      <c r="C77" s="5"/>
      <c r="D77" s="5"/>
      <c r="E77" s="5"/>
      <c r="F77" s="5"/>
    </row>
    <row r="78" spans="1:6" x14ac:dyDescent="0.25">
      <c r="A78" s="34" t="s">
        <v>40</v>
      </c>
      <c r="B78" s="5"/>
      <c r="C78" s="5"/>
      <c r="D78" s="5"/>
      <c r="E78" s="5"/>
      <c r="F78" s="5"/>
    </row>
    <row r="79" spans="1:6" hidden="1" x14ac:dyDescent="0.25"/>
    <row r="80" spans="1:6" hidden="1" x14ac:dyDescent="0.25"/>
    <row r="81" hidden="1" x14ac:dyDescent="0.25"/>
    <row r="82" hidden="1" x14ac:dyDescent="0.25"/>
    <row r="83" hidden="1" x14ac:dyDescent="0.25"/>
  </sheetData>
  <sheetProtection algorithmName="SHA-512" hashValue="gEbQF1tUOFYB59AUWenJWRGQwEwvnCAqoYqlcva9oZL1f0enzInd5caHgW76eVKSJcZpmW/ziLceX49oYowZvA==" saltValue="y6ty1KTwC/U1VK8HB3Fb1g==" spinCount="100000" sheet="1" objects="1" scenarios="1"/>
  <customSheetViews>
    <customSheetView guid="{BE3FD8A5-FF2A-4600-82AF-5FACEA8A4ECB}" fitToPage="1" hiddenRows="1">
      <selection sqref="A1:F57"/>
      <pageMargins left="0.70866141732283472" right="0.70866141732283472" top="0.78740157480314965" bottom="0.78740157480314965" header="0.31496062992125984" footer="0.31496062992125984"/>
      <pageSetup paperSize="9" orientation="portrait" r:id="rId1"/>
    </customSheetView>
  </customSheetViews>
  <mergeCells count="1">
    <mergeCell ref="A3:F3"/>
  </mergeCells>
  <dataValidations count="1">
    <dataValidation type="list" allowBlank="1" showInputMessage="1" showErrorMessage="1" sqref="D11:D12">
      <formula1>$D$19:$D$26</formula1>
    </dataValidation>
  </dataValidations>
  <pageMargins left="0.70866141732283472" right="0.70866141732283472" top="0.78740157480314965" bottom="0.78740157480314965" header="0.31496062992125984" footer="0.31496062992125984"/>
  <pageSetup paperSize="9" scale="7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86"/>
  <sheetViews>
    <sheetView tabSelected="1" zoomScaleNormal="100" zoomScaleSheetLayoutView="100" workbookViewId="0">
      <selection activeCell="C58" sqref="C58"/>
    </sheetView>
  </sheetViews>
  <sheetFormatPr baseColWidth="10" defaultColWidth="0" defaultRowHeight="15" zeroHeight="1" x14ac:dyDescent="0.25"/>
  <cols>
    <col min="1" max="2" width="11.42578125" style="2" customWidth="1"/>
    <col min="3" max="3" width="79.7109375" style="2" customWidth="1"/>
    <col min="4" max="4" width="12.7109375" style="2" customWidth="1"/>
    <col min="5" max="5" width="7.42578125" style="2" bestFit="1" customWidth="1"/>
    <col min="6" max="6" width="19.42578125" style="2" bestFit="1" customWidth="1"/>
    <col min="7" max="16383" width="11.42578125" style="2" hidden="1"/>
    <col min="16384" max="16384" width="3.140625" style="2" hidden="1"/>
  </cols>
  <sheetData>
    <row r="1" spans="1:6" x14ac:dyDescent="0.25">
      <c r="B1" s="5"/>
      <c r="C1" s="5"/>
      <c r="D1" s="5"/>
      <c r="E1" s="6" t="s">
        <v>20</v>
      </c>
      <c r="F1" s="7">
        <f ca="1">TODAY()</f>
        <v>44116</v>
      </c>
    </row>
    <row r="2" spans="1:6" x14ac:dyDescent="0.25">
      <c r="A2" s="5"/>
      <c r="B2" s="5"/>
      <c r="C2" s="5"/>
      <c r="D2" s="5"/>
      <c r="E2" s="5"/>
      <c r="F2" s="5"/>
    </row>
    <row r="3" spans="1:6" ht="57.75" customHeight="1" x14ac:dyDescent="0.25">
      <c r="A3" s="35" t="s">
        <v>38</v>
      </c>
      <c r="B3" s="35"/>
      <c r="C3" s="35"/>
      <c r="D3" s="35"/>
      <c r="E3" s="35"/>
      <c r="F3" s="35"/>
    </row>
    <row r="4" spans="1:6" x14ac:dyDescent="0.25">
      <c r="A4" s="29"/>
      <c r="B4" s="29"/>
      <c r="C4" s="29"/>
      <c r="D4" s="29"/>
      <c r="E4" s="29"/>
      <c r="F4" s="29"/>
    </row>
    <row r="5" spans="1:6" x14ac:dyDescent="0.25">
      <c r="A5" s="8" t="s">
        <v>24</v>
      </c>
      <c r="B5" s="5"/>
      <c r="C5" s="5"/>
      <c r="D5" s="5"/>
      <c r="E5" s="5"/>
      <c r="F5" s="5"/>
    </row>
    <row r="6" spans="1:6" x14ac:dyDescent="0.25">
      <c r="A6" s="5"/>
      <c r="B6" s="5"/>
      <c r="C6" s="5"/>
      <c r="D6" s="5"/>
      <c r="E6" s="5"/>
      <c r="F6" s="5"/>
    </row>
    <row r="7" spans="1:6" x14ac:dyDescent="0.25">
      <c r="A7" s="5"/>
      <c r="B7" s="5"/>
      <c r="C7" s="5"/>
      <c r="D7" s="5"/>
      <c r="E7" s="5"/>
      <c r="F7" s="5"/>
    </row>
    <row r="8" spans="1:6" x14ac:dyDescent="0.25">
      <c r="A8" s="5"/>
      <c r="B8" s="5"/>
      <c r="C8" s="19" t="s">
        <v>37</v>
      </c>
      <c r="D8" s="14">
        <v>500000</v>
      </c>
      <c r="E8" s="5" t="s">
        <v>6</v>
      </c>
      <c r="F8" s="5"/>
    </row>
    <row r="9" spans="1:6" x14ac:dyDescent="0.25">
      <c r="A9" s="5"/>
      <c r="B9" s="5"/>
      <c r="C9" s="19" t="s">
        <v>41</v>
      </c>
      <c r="D9" s="31">
        <v>0.82</v>
      </c>
      <c r="E9" s="5" t="s">
        <v>5</v>
      </c>
      <c r="F9" s="5"/>
    </row>
    <row r="10" spans="1:6" x14ac:dyDescent="0.25">
      <c r="A10" s="5"/>
      <c r="B10" s="5"/>
      <c r="C10" s="19"/>
      <c r="D10" s="9"/>
      <c r="E10" s="5"/>
      <c r="F10" s="5"/>
    </row>
    <row r="11" spans="1:6" x14ac:dyDescent="0.25">
      <c r="A11" s="5"/>
      <c r="B11" s="5"/>
      <c r="C11" s="19" t="s">
        <v>22</v>
      </c>
      <c r="D11" s="16">
        <v>2019</v>
      </c>
      <c r="E11" s="32"/>
      <c r="F11" s="32"/>
    </row>
    <row r="12" spans="1:6" x14ac:dyDescent="0.25">
      <c r="A12" s="5"/>
      <c r="B12" s="5"/>
      <c r="C12" s="19" t="s">
        <v>39</v>
      </c>
      <c r="D12" s="16">
        <v>2020</v>
      </c>
      <c r="E12" s="32" t="str">
        <f>IF($D$12=2019,"===&gt;",IF($D$12=2020,"===&gt;",""))</f>
        <v>===&gt;</v>
      </c>
      <c r="F12" s="32" t="str">
        <f>IF($D$12=2019,"Basiszinssatz = 0,82%",IF($D$12=2020,"Basiszinssatz = 0,67%",""))</f>
        <v>Basiszinssatz = 0,67%</v>
      </c>
    </row>
    <row r="13" spans="1:6" s="1" customFormat="1" x14ac:dyDescent="0.25">
      <c r="A13" s="5"/>
      <c r="B13" s="5"/>
      <c r="C13" s="19"/>
      <c r="D13" s="5"/>
      <c r="E13" s="5"/>
      <c r="F13" s="5"/>
    </row>
    <row r="14" spans="1:6" s="1" customFormat="1" x14ac:dyDescent="0.25">
      <c r="A14" s="5"/>
      <c r="B14" s="5"/>
      <c r="C14" s="19" t="s">
        <v>26</v>
      </c>
      <c r="D14" s="14">
        <v>100000</v>
      </c>
      <c r="E14" s="5" t="s">
        <v>6</v>
      </c>
      <c r="F14" s="5"/>
    </row>
    <row r="15" spans="1:6" x14ac:dyDescent="0.25">
      <c r="A15" s="5"/>
      <c r="B15" s="5"/>
      <c r="C15" s="19" t="s">
        <v>25</v>
      </c>
      <c r="D15" s="14">
        <v>33219</v>
      </c>
      <c r="E15" s="5" t="s">
        <v>6</v>
      </c>
      <c r="F15" s="5"/>
    </row>
    <row r="16" spans="1:6" x14ac:dyDescent="0.25">
      <c r="A16" s="5"/>
      <c r="B16" s="5"/>
      <c r="C16" s="19" t="s">
        <v>36</v>
      </c>
      <c r="D16" s="15">
        <v>1827.04</v>
      </c>
      <c r="E16" s="5" t="s">
        <v>6</v>
      </c>
      <c r="F16" s="5"/>
    </row>
    <row r="17" spans="1:6" x14ac:dyDescent="0.25">
      <c r="A17" s="5"/>
      <c r="B17" s="5"/>
      <c r="C17" s="5"/>
      <c r="D17" s="5"/>
      <c r="E17" s="5"/>
      <c r="F17" s="5"/>
    </row>
    <row r="18" spans="1:6" x14ac:dyDescent="0.25">
      <c r="A18" s="5"/>
      <c r="B18" s="5"/>
      <c r="C18" s="5"/>
      <c r="D18" s="17" t="s">
        <v>21</v>
      </c>
      <c r="E18" s="5"/>
      <c r="F18" s="5"/>
    </row>
    <row r="19" spans="1:6" hidden="1" x14ac:dyDescent="0.25">
      <c r="A19" s="5"/>
      <c r="B19" s="5"/>
      <c r="C19" s="5"/>
      <c r="D19" s="5"/>
      <c r="E19" s="5"/>
      <c r="F19" s="5"/>
    </row>
    <row r="20" spans="1:6" hidden="1" x14ac:dyDescent="0.25">
      <c r="A20" s="5" t="s">
        <v>8</v>
      </c>
      <c r="B20" s="5"/>
      <c r="C20" s="5"/>
      <c r="D20" s="5"/>
      <c r="E20" s="5"/>
      <c r="F20" s="5"/>
    </row>
    <row r="21" spans="1:6" hidden="1" x14ac:dyDescent="0.25">
      <c r="A21" s="5"/>
      <c r="B21" s="5"/>
      <c r="C21" s="5"/>
      <c r="D21" s="33"/>
      <c r="E21" s="33"/>
      <c r="F21" s="33"/>
    </row>
    <row r="22" spans="1:6" hidden="1" x14ac:dyDescent="0.25">
      <c r="A22" s="5"/>
      <c r="B22" s="5"/>
      <c r="C22" s="5" t="s">
        <v>15</v>
      </c>
      <c r="D22" s="5">
        <v>2019</v>
      </c>
      <c r="E22" s="5">
        <v>4</v>
      </c>
      <c r="F22" s="9"/>
    </row>
    <row r="23" spans="1:6" hidden="1" x14ac:dyDescent="0.25">
      <c r="A23" s="5"/>
      <c r="B23" s="5"/>
      <c r="C23" s="5"/>
      <c r="D23" s="5">
        <f>D22+1</f>
        <v>2020</v>
      </c>
      <c r="E23" s="5">
        <v>4</v>
      </c>
      <c r="F23" s="9"/>
    </row>
    <row r="24" spans="1:6" hidden="1" x14ac:dyDescent="0.25">
      <c r="A24" s="5"/>
      <c r="B24" s="5"/>
      <c r="C24" s="5"/>
      <c r="D24" s="5">
        <f>D23+1</f>
        <v>2021</v>
      </c>
      <c r="E24" s="5">
        <v>4</v>
      </c>
      <c r="F24" s="30"/>
    </row>
    <row r="25" spans="1:6" hidden="1" x14ac:dyDescent="0.25">
      <c r="A25" s="5"/>
      <c r="B25" s="5"/>
      <c r="C25" s="5"/>
      <c r="D25" s="5">
        <f t="shared" ref="D25:D29" si="0">D24+1</f>
        <v>2022</v>
      </c>
      <c r="E25" s="5">
        <v>4</v>
      </c>
      <c r="F25" s="5"/>
    </row>
    <row r="26" spans="1:6" hidden="1" x14ac:dyDescent="0.25">
      <c r="A26" s="5"/>
      <c r="B26" s="5"/>
      <c r="C26" s="5"/>
      <c r="D26" s="5">
        <f t="shared" si="0"/>
        <v>2023</v>
      </c>
      <c r="E26" s="5">
        <v>4</v>
      </c>
      <c r="F26" s="5"/>
    </row>
    <row r="27" spans="1:6" hidden="1" x14ac:dyDescent="0.25">
      <c r="A27" s="5"/>
      <c r="B27" s="5"/>
      <c r="C27" s="5"/>
      <c r="D27" s="5">
        <f t="shared" si="0"/>
        <v>2024</v>
      </c>
      <c r="E27" s="5">
        <v>3</v>
      </c>
      <c r="F27" s="5"/>
    </row>
    <row r="28" spans="1:6" hidden="1" x14ac:dyDescent="0.25">
      <c r="A28" s="5"/>
      <c r="B28" s="5"/>
      <c r="C28" s="5"/>
      <c r="D28" s="5">
        <f t="shared" si="0"/>
        <v>2025</v>
      </c>
      <c r="E28" s="5">
        <v>2</v>
      </c>
      <c r="F28" s="5"/>
    </row>
    <row r="29" spans="1:6" hidden="1" x14ac:dyDescent="0.25">
      <c r="A29" s="5"/>
      <c r="B29" s="5"/>
      <c r="C29" s="5"/>
      <c r="D29" s="5">
        <f t="shared" si="0"/>
        <v>2026</v>
      </c>
      <c r="E29" s="5">
        <v>1</v>
      </c>
      <c r="F29" s="5"/>
    </row>
    <row r="30" spans="1:6" hidden="1" x14ac:dyDescent="0.25">
      <c r="A30" s="5"/>
      <c r="B30" s="5"/>
      <c r="C30" s="5"/>
      <c r="D30" s="5"/>
      <c r="E30" s="5"/>
      <c r="F30" s="5"/>
    </row>
    <row r="31" spans="1:6" hidden="1" x14ac:dyDescent="0.25">
      <c r="A31" s="5"/>
      <c r="B31" s="5"/>
      <c r="C31" s="5" t="s">
        <v>16</v>
      </c>
      <c r="D31" s="5">
        <f>LOOKUP(D11,D22:E29)</f>
        <v>4</v>
      </c>
      <c r="E31" s="5" t="s">
        <v>0</v>
      </c>
      <c r="F31" s="5"/>
    </row>
    <row r="32" spans="1:6" hidden="1" x14ac:dyDescent="0.25">
      <c r="A32" s="5"/>
      <c r="B32" s="5"/>
      <c r="C32" s="5"/>
      <c r="D32" s="5"/>
      <c r="E32" s="5"/>
      <c r="F32" s="5"/>
    </row>
    <row r="33" spans="1:53" hidden="1" x14ac:dyDescent="0.25">
      <c r="A33" s="5"/>
      <c r="B33" s="5"/>
      <c r="C33" s="5" t="s">
        <v>9</v>
      </c>
      <c r="D33" s="10">
        <f>(D15+D16)/D14*100</f>
        <v>35.046039999999998</v>
      </c>
      <c r="E33" s="5" t="s">
        <v>5</v>
      </c>
      <c r="F33" s="5"/>
    </row>
    <row r="34" spans="1:53" hidden="1" x14ac:dyDescent="0.25">
      <c r="A34" s="5"/>
      <c r="B34" s="5"/>
      <c r="C34" s="5"/>
      <c r="D34" s="5"/>
      <c r="E34" s="5"/>
      <c r="F34" s="5"/>
    </row>
    <row r="35" spans="1:53" hidden="1" x14ac:dyDescent="0.25">
      <c r="A35" s="5"/>
      <c r="B35" s="5"/>
      <c r="C35" s="5" t="s">
        <v>1</v>
      </c>
      <c r="D35" s="5">
        <v>1</v>
      </c>
      <c r="E35" s="5">
        <v>2</v>
      </c>
      <c r="F35" s="5">
        <v>3</v>
      </c>
      <c r="G35" s="2">
        <v>4</v>
      </c>
      <c r="H35" s="2">
        <v>5</v>
      </c>
      <c r="I35" s="2">
        <v>6</v>
      </c>
      <c r="J35" s="2">
        <v>7</v>
      </c>
      <c r="K35" s="2">
        <v>8</v>
      </c>
      <c r="L35" s="2">
        <v>9</v>
      </c>
      <c r="M35" s="2">
        <v>10</v>
      </c>
      <c r="N35" s="2">
        <v>11</v>
      </c>
      <c r="O35" s="2">
        <v>12</v>
      </c>
      <c r="P35" s="2">
        <v>13</v>
      </c>
      <c r="Q35" s="2">
        <v>14</v>
      </c>
      <c r="R35" s="2">
        <v>15</v>
      </c>
      <c r="S35" s="2">
        <v>16</v>
      </c>
      <c r="T35" s="2">
        <v>17</v>
      </c>
      <c r="U35" s="2">
        <v>18</v>
      </c>
      <c r="V35" s="2">
        <v>19</v>
      </c>
      <c r="W35" s="2">
        <v>20</v>
      </c>
      <c r="X35" s="2">
        <v>21</v>
      </c>
      <c r="Y35" s="2">
        <v>22</v>
      </c>
      <c r="Z35" s="2">
        <v>23</v>
      </c>
      <c r="AA35" s="2">
        <v>24</v>
      </c>
      <c r="AB35" s="2">
        <v>25</v>
      </c>
      <c r="AC35" s="2">
        <v>26</v>
      </c>
      <c r="AD35" s="2">
        <v>27</v>
      </c>
      <c r="AE35" s="2">
        <v>28</v>
      </c>
      <c r="AF35" s="2">
        <v>29</v>
      </c>
      <c r="AG35" s="2">
        <v>30</v>
      </c>
      <c r="AH35" s="2">
        <v>31</v>
      </c>
      <c r="AI35" s="2">
        <v>32</v>
      </c>
      <c r="AJ35" s="2">
        <v>33</v>
      </c>
      <c r="AK35" s="2">
        <v>34</v>
      </c>
      <c r="AL35" s="2">
        <v>35</v>
      </c>
      <c r="AM35" s="2">
        <v>36</v>
      </c>
      <c r="AN35" s="2">
        <v>37</v>
      </c>
      <c r="AO35" s="2">
        <v>38</v>
      </c>
      <c r="AP35" s="2">
        <v>39</v>
      </c>
      <c r="AQ35" s="2">
        <v>40</v>
      </c>
      <c r="AR35" s="2">
        <v>41</v>
      </c>
      <c r="AS35" s="2">
        <v>42</v>
      </c>
      <c r="AT35" s="2">
        <v>43</v>
      </c>
      <c r="AU35" s="2">
        <v>44</v>
      </c>
      <c r="AV35" s="2">
        <v>45</v>
      </c>
      <c r="AW35" s="2">
        <v>46</v>
      </c>
      <c r="AX35" s="2">
        <v>47</v>
      </c>
      <c r="AY35" s="2">
        <v>48</v>
      </c>
      <c r="AZ35" s="2">
        <v>49</v>
      </c>
      <c r="BA35" s="2">
        <v>50</v>
      </c>
    </row>
    <row r="36" spans="1:53" hidden="1" x14ac:dyDescent="0.25">
      <c r="A36" s="5"/>
      <c r="B36" s="5"/>
      <c r="C36" s="5"/>
      <c r="D36" s="5"/>
      <c r="E36" s="5"/>
      <c r="F36" s="5"/>
    </row>
    <row r="37" spans="1:53" hidden="1" x14ac:dyDescent="0.25">
      <c r="A37" s="5"/>
      <c r="B37" s="5"/>
      <c r="C37" s="5" t="s">
        <v>2</v>
      </c>
      <c r="D37" s="9">
        <v>7</v>
      </c>
      <c r="E37" s="9">
        <v>7</v>
      </c>
      <c r="F37" s="9">
        <v>7</v>
      </c>
      <c r="G37" s="3">
        <v>7</v>
      </c>
      <c r="H37" s="20">
        <f>(100-SUM(D37:G37))/46</f>
        <v>1.5652173913043479</v>
      </c>
      <c r="I37" s="3">
        <f>H37</f>
        <v>1.5652173913043479</v>
      </c>
      <c r="J37" s="3">
        <f t="shared" ref="J37:BA40" si="1">I37</f>
        <v>1.5652173913043479</v>
      </c>
      <c r="K37" s="3">
        <f t="shared" si="1"/>
        <v>1.5652173913043479</v>
      </c>
      <c r="L37" s="3">
        <f t="shared" si="1"/>
        <v>1.5652173913043479</v>
      </c>
      <c r="M37" s="3">
        <f t="shared" si="1"/>
        <v>1.5652173913043479</v>
      </c>
      <c r="N37" s="3">
        <f t="shared" si="1"/>
        <v>1.5652173913043479</v>
      </c>
      <c r="O37" s="3">
        <f t="shared" si="1"/>
        <v>1.5652173913043479</v>
      </c>
      <c r="P37" s="3">
        <f t="shared" si="1"/>
        <v>1.5652173913043479</v>
      </c>
      <c r="Q37" s="3">
        <f t="shared" si="1"/>
        <v>1.5652173913043479</v>
      </c>
      <c r="R37" s="3">
        <f t="shared" si="1"/>
        <v>1.5652173913043479</v>
      </c>
      <c r="S37" s="3">
        <f t="shared" si="1"/>
        <v>1.5652173913043479</v>
      </c>
      <c r="T37" s="3">
        <f t="shared" si="1"/>
        <v>1.5652173913043479</v>
      </c>
      <c r="U37" s="3">
        <f t="shared" si="1"/>
        <v>1.5652173913043479</v>
      </c>
      <c r="V37" s="3">
        <f t="shared" si="1"/>
        <v>1.5652173913043479</v>
      </c>
      <c r="W37" s="3">
        <f t="shared" si="1"/>
        <v>1.5652173913043479</v>
      </c>
      <c r="X37" s="3">
        <f t="shared" si="1"/>
        <v>1.5652173913043479</v>
      </c>
      <c r="Y37" s="3">
        <f t="shared" si="1"/>
        <v>1.5652173913043479</v>
      </c>
      <c r="Z37" s="3">
        <f t="shared" si="1"/>
        <v>1.5652173913043479</v>
      </c>
      <c r="AA37" s="3">
        <f t="shared" si="1"/>
        <v>1.5652173913043479</v>
      </c>
      <c r="AB37" s="3">
        <f t="shared" si="1"/>
        <v>1.5652173913043479</v>
      </c>
      <c r="AC37" s="3">
        <f t="shared" si="1"/>
        <v>1.5652173913043479</v>
      </c>
      <c r="AD37" s="3">
        <f t="shared" si="1"/>
        <v>1.5652173913043479</v>
      </c>
      <c r="AE37" s="3">
        <f t="shared" si="1"/>
        <v>1.5652173913043479</v>
      </c>
      <c r="AF37" s="3">
        <f t="shared" si="1"/>
        <v>1.5652173913043479</v>
      </c>
      <c r="AG37" s="3">
        <f t="shared" si="1"/>
        <v>1.5652173913043479</v>
      </c>
      <c r="AH37" s="3">
        <f t="shared" si="1"/>
        <v>1.5652173913043479</v>
      </c>
      <c r="AI37" s="3">
        <f t="shared" si="1"/>
        <v>1.5652173913043479</v>
      </c>
      <c r="AJ37" s="3">
        <f t="shared" si="1"/>
        <v>1.5652173913043479</v>
      </c>
      <c r="AK37" s="3">
        <f t="shared" si="1"/>
        <v>1.5652173913043479</v>
      </c>
      <c r="AL37" s="3">
        <f t="shared" si="1"/>
        <v>1.5652173913043479</v>
      </c>
      <c r="AM37" s="3">
        <f t="shared" si="1"/>
        <v>1.5652173913043479</v>
      </c>
      <c r="AN37" s="3">
        <f t="shared" si="1"/>
        <v>1.5652173913043479</v>
      </c>
      <c r="AO37" s="3">
        <f t="shared" si="1"/>
        <v>1.5652173913043479</v>
      </c>
      <c r="AP37" s="3">
        <f t="shared" si="1"/>
        <v>1.5652173913043479</v>
      </c>
      <c r="AQ37" s="3">
        <f t="shared" si="1"/>
        <v>1.5652173913043479</v>
      </c>
      <c r="AR37" s="3">
        <f t="shared" si="1"/>
        <v>1.5652173913043479</v>
      </c>
      <c r="AS37" s="3">
        <f t="shared" si="1"/>
        <v>1.5652173913043479</v>
      </c>
      <c r="AT37" s="3">
        <f t="shared" si="1"/>
        <v>1.5652173913043479</v>
      </c>
      <c r="AU37" s="3">
        <f t="shared" si="1"/>
        <v>1.5652173913043479</v>
      </c>
      <c r="AV37" s="3">
        <f t="shared" si="1"/>
        <v>1.5652173913043479</v>
      </c>
      <c r="AW37" s="3">
        <f t="shared" si="1"/>
        <v>1.5652173913043479</v>
      </c>
      <c r="AX37" s="3">
        <f t="shared" si="1"/>
        <v>1.5652173913043479</v>
      </c>
      <c r="AY37" s="3">
        <f t="shared" si="1"/>
        <v>1.5652173913043479</v>
      </c>
      <c r="AZ37" s="3">
        <f t="shared" si="1"/>
        <v>1.5652173913043479</v>
      </c>
      <c r="BA37" s="3">
        <f t="shared" si="1"/>
        <v>1.5652173913043479</v>
      </c>
    </row>
    <row r="38" spans="1:53" hidden="1" x14ac:dyDescent="0.25">
      <c r="A38" s="5"/>
      <c r="B38" s="5"/>
      <c r="C38" s="6" t="s">
        <v>27</v>
      </c>
      <c r="D38" s="9">
        <v>7</v>
      </c>
      <c r="E38" s="9">
        <v>7</v>
      </c>
      <c r="F38" s="9">
        <v>7</v>
      </c>
      <c r="G38" s="3">
        <v>2</v>
      </c>
      <c r="H38" s="20">
        <f>(100-SUM(D38:G38))/46</f>
        <v>1.673913043478261</v>
      </c>
      <c r="I38" s="3">
        <f t="shared" ref="I38:X40" si="2">H38</f>
        <v>1.673913043478261</v>
      </c>
      <c r="J38" s="3">
        <f t="shared" si="2"/>
        <v>1.673913043478261</v>
      </c>
      <c r="K38" s="3">
        <f t="shared" si="2"/>
        <v>1.673913043478261</v>
      </c>
      <c r="L38" s="3">
        <f t="shared" si="2"/>
        <v>1.673913043478261</v>
      </c>
      <c r="M38" s="3">
        <f t="shared" si="2"/>
        <v>1.673913043478261</v>
      </c>
      <c r="N38" s="3">
        <f t="shared" si="2"/>
        <v>1.673913043478261</v>
      </c>
      <c r="O38" s="3">
        <f t="shared" si="2"/>
        <v>1.673913043478261</v>
      </c>
      <c r="P38" s="3">
        <f t="shared" si="2"/>
        <v>1.673913043478261</v>
      </c>
      <c r="Q38" s="3">
        <f t="shared" si="2"/>
        <v>1.673913043478261</v>
      </c>
      <c r="R38" s="3">
        <f t="shared" si="2"/>
        <v>1.673913043478261</v>
      </c>
      <c r="S38" s="3">
        <f t="shared" si="2"/>
        <v>1.673913043478261</v>
      </c>
      <c r="T38" s="3">
        <f t="shared" si="2"/>
        <v>1.673913043478261</v>
      </c>
      <c r="U38" s="3">
        <f t="shared" si="2"/>
        <v>1.673913043478261</v>
      </c>
      <c r="V38" s="3">
        <f t="shared" si="2"/>
        <v>1.673913043478261</v>
      </c>
      <c r="W38" s="3">
        <f t="shared" si="2"/>
        <v>1.673913043478261</v>
      </c>
      <c r="X38" s="3">
        <f t="shared" si="2"/>
        <v>1.673913043478261</v>
      </c>
      <c r="Y38" s="3">
        <f t="shared" si="1"/>
        <v>1.673913043478261</v>
      </c>
      <c r="Z38" s="3">
        <f t="shared" si="1"/>
        <v>1.673913043478261</v>
      </c>
      <c r="AA38" s="3">
        <f t="shared" si="1"/>
        <v>1.673913043478261</v>
      </c>
      <c r="AB38" s="3">
        <f t="shared" si="1"/>
        <v>1.673913043478261</v>
      </c>
      <c r="AC38" s="3">
        <f t="shared" si="1"/>
        <v>1.673913043478261</v>
      </c>
      <c r="AD38" s="3">
        <f t="shared" si="1"/>
        <v>1.673913043478261</v>
      </c>
      <c r="AE38" s="3">
        <f t="shared" si="1"/>
        <v>1.673913043478261</v>
      </c>
      <c r="AF38" s="3">
        <f t="shared" si="1"/>
        <v>1.673913043478261</v>
      </c>
      <c r="AG38" s="3">
        <f t="shared" si="1"/>
        <v>1.673913043478261</v>
      </c>
      <c r="AH38" s="3">
        <f t="shared" si="1"/>
        <v>1.673913043478261</v>
      </c>
      <c r="AI38" s="3">
        <f t="shared" si="1"/>
        <v>1.673913043478261</v>
      </c>
      <c r="AJ38" s="3">
        <f t="shared" si="1"/>
        <v>1.673913043478261</v>
      </c>
      <c r="AK38" s="3">
        <f t="shared" si="1"/>
        <v>1.673913043478261</v>
      </c>
      <c r="AL38" s="3">
        <f t="shared" si="1"/>
        <v>1.673913043478261</v>
      </c>
      <c r="AM38" s="3">
        <f t="shared" si="1"/>
        <v>1.673913043478261</v>
      </c>
      <c r="AN38" s="3">
        <f t="shared" si="1"/>
        <v>1.673913043478261</v>
      </c>
      <c r="AO38" s="3">
        <f t="shared" si="1"/>
        <v>1.673913043478261</v>
      </c>
      <c r="AP38" s="3">
        <f t="shared" si="1"/>
        <v>1.673913043478261</v>
      </c>
      <c r="AQ38" s="3">
        <f t="shared" si="1"/>
        <v>1.673913043478261</v>
      </c>
      <c r="AR38" s="3">
        <f t="shared" si="1"/>
        <v>1.673913043478261</v>
      </c>
      <c r="AS38" s="3">
        <f t="shared" si="1"/>
        <v>1.673913043478261</v>
      </c>
      <c r="AT38" s="3">
        <f t="shared" si="1"/>
        <v>1.673913043478261</v>
      </c>
      <c r="AU38" s="3">
        <f t="shared" si="1"/>
        <v>1.673913043478261</v>
      </c>
      <c r="AV38" s="3">
        <f t="shared" si="1"/>
        <v>1.673913043478261</v>
      </c>
      <c r="AW38" s="3">
        <f t="shared" si="1"/>
        <v>1.673913043478261</v>
      </c>
      <c r="AX38" s="3">
        <f t="shared" si="1"/>
        <v>1.673913043478261</v>
      </c>
      <c r="AY38" s="3">
        <f t="shared" si="1"/>
        <v>1.673913043478261</v>
      </c>
      <c r="AZ38" s="3">
        <f t="shared" si="1"/>
        <v>1.673913043478261</v>
      </c>
      <c r="BA38" s="3">
        <f t="shared" si="1"/>
        <v>1.673913043478261</v>
      </c>
    </row>
    <row r="39" spans="1:53" hidden="1" x14ac:dyDescent="0.25">
      <c r="A39" s="5"/>
      <c r="B39" s="5"/>
      <c r="C39" s="6" t="s">
        <v>28</v>
      </c>
      <c r="D39" s="9">
        <v>7</v>
      </c>
      <c r="E39" s="9">
        <v>7</v>
      </c>
      <c r="F39" s="9">
        <v>2</v>
      </c>
      <c r="G39" s="3">
        <v>2</v>
      </c>
      <c r="H39" s="20">
        <f t="shared" ref="H39:H40" si="3">(100-SUM(D39:G39))/46</f>
        <v>1.7826086956521738</v>
      </c>
      <c r="I39" s="3">
        <f t="shared" si="2"/>
        <v>1.7826086956521738</v>
      </c>
      <c r="J39" s="3">
        <f t="shared" si="1"/>
        <v>1.7826086956521738</v>
      </c>
      <c r="K39" s="3">
        <f t="shared" si="1"/>
        <v>1.7826086956521738</v>
      </c>
      <c r="L39" s="3">
        <f t="shared" si="1"/>
        <v>1.7826086956521738</v>
      </c>
      <c r="M39" s="3">
        <f t="shared" si="1"/>
        <v>1.7826086956521738</v>
      </c>
      <c r="N39" s="3">
        <f t="shared" si="1"/>
        <v>1.7826086956521738</v>
      </c>
      <c r="O39" s="3">
        <f t="shared" si="1"/>
        <v>1.7826086956521738</v>
      </c>
      <c r="P39" s="3">
        <f t="shared" si="1"/>
        <v>1.7826086956521738</v>
      </c>
      <c r="Q39" s="3">
        <f t="shared" si="1"/>
        <v>1.7826086956521738</v>
      </c>
      <c r="R39" s="3">
        <f t="shared" si="1"/>
        <v>1.7826086956521738</v>
      </c>
      <c r="S39" s="3">
        <f t="shared" si="1"/>
        <v>1.7826086956521738</v>
      </c>
      <c r="T39" s="3">
        <f t="shared" si="1"/>
        <v>1.7826086956521738</v>
      </c>
      <c r="U39" s="3">
        <f t="shared" si="1"/>
        <v>1.7826086956521738</v>
      </c>
      <c r="V39" s="3">
        <f t="shared" si="1"/>
        <v>1.7826086956521738</v>
      </c>
      <c r="W39" s="3">
        <f t="shared" si="1"/>
        <v>1.7826086956521738</v>
      </c>
      <c r="X39" s="3">
        <f t="shared" si="1"/>
        <v>1.7826086956521738</v>
      </c>
      <c r="Y39" s="3">
        <f t="shared" si="1"/>
        <v>1.7826086956521738</v>
      </c>
      <c r="Z39" s="3">
        <f t="shared" si="1"/>
        <v>1.7826086956521738</v>
      </c>
      <c r="AA39" s="3">
        <f t="shared" si="1"/>
        <v>1.7826086956521738</v>
      </c>
      <c r="AB39" s="3">
        <f t="shared" si="1"/>
        <v>1.7826086956521738</v>
      </c>
      <c r="AC39" s="3">
        <f t="shared" si="1"/>
        <v>1.7826086956521738</v>
      </c>
      <c r="AD39" s="3">
        <f t="shared" si="1"/>
        <v>1.7826086956521738</v>
      </c>
      <c r="AE39" s="3">
        <f t="shared" si="1"/>
        <v>1.7826086956521738</v>
      </c>
      <c r="AF39" s="3">
        <f t="shared" si="1"/>
        <v>1.7826086956521738</v>
      </c>
      <c r="AG39" s="3">
        <f t="shared" si="1"/>
        <v>1.7826086956521738</v>
      </c>
      <c r="AH39" s="3">
        <f t="shared" si="1"/>
        <v>1.7826086956521738</v>
      </c>
      <c r="AI39" s="3">
        <f t="shared" si="1"/>
        <v>1.7826086956521738</v>
      </c>
      <c r="AJ39" s="3">
        <f t="shared" si="1"/>
        <v>1.7826086956521738</v>
      </c>
      <c r="AK39" s="3">
        <f t="shared" si="1"/>
        <v>1.7826086956521738</v>
      </c>
      <c r="AL39" s="3">
        <f t="shared" si="1"/>
        <v>1.7826086956521738</v>
      </c>
      <c r="AM39" s="3">
        <f t="shared" si="1"/>
        <v>1.7826086956521738</v>
      </c>
      <c r="AN39" s="3">
        <f t="shared" si="1"/>
        <v>1.7826086956521738</v>
      </c>
      <c r="AO39" s="3">
        <f t="shared" si="1"/>
        <v>1.7826086956521738</v>
      </c>
      <c r="AP39" s="3">
        <f t="shared" si="1"/>
        <v>1.7826086956521738</v>
      </c>
      <c r="AQ39" s="3">
        <f t="shared" si="1"/>
        <v>1.7826086956521738</v>
      </c>
      <c r="AR39" s="3">
        <f t="shared" si="1"/>
        <v>1.7826086956521738</v>
      </c>
      <c r="AS39" s="3">
        <f t="shared" si="1"/>
        <v>1.7826086956521738</v>
      </c>
      <c r="AT39" s="3">
        <f t="shared" si="1"/>
        <v>1.7826086956521738</v>
      </c>
      <c r="AU39" s="3">
        <f t="shared" si="1"/>
        <v>1.7826086956521738</v>
      </c>
      <c r="AV39" s="3">
        <f t="shared" si="1"/>
        <v>1.7826086956521738</v>
      </c>
      <c r="AW39" s="3">
        <f t="shared" si="1"/>
        <v>1.7826086956521738</v>
      </c>
      <c r="AX39" s="3">
        <f t="shared" si="1"/>
        <v>1.7826086956521738</v>
      </c>
      <c r="AY39" s="3">
        <f t="shared" si="1"/>
        <v>1.7826086956521738</v>
      </c>
      <c r="AZ39" s="3">
        <f t="shared" si="1"/>
        <v>1.7826086956521738</v>
      </c>
      <c r="BA39" s="3">
        <f t="shared" si="1"/>
        <v>1.7826086956521738</v>
      </c>
    </row>
    <row r="40" spans="1:53" hidden="1" x14ac:dyDescent="0.25">
      <c r="A40" s="5"/>
      <c r="B40" s="5"/>
      <c r="C40" s="6" t="s">
        <v>29</v>
      </c>
      <c r="D40" s="9">
        <v>7</v>
      </c>
      <c r="E40" s="9">
        <v>2</v>
      </c>
      <c r="F40" s="9">
        <v>2</v>
      </c>
      <c r="G40" s="3">
        <v>2</v>
      </c>
      <c r="H40" s="20">
        <f t="shared" si="3"/>
        <v>1.8913043478260869</v>
      </c>
      <c r="I40" s="3">
        <f t="shared" si="2"/>
        <v>1.8913043478260869</v>
      </c>
      <c r="J40" s="3">
        <f t="shared" si="1"/>
        <v>1.8913043478260869</v>
      </c>
      <c r="K40" s="3">
        <f t="shared" si="1"/>
        <v>1.8913043478260869</v>
      </c>
      <c r="L40" s="3">
        <f t="shared" si="1"/>
        <v>1.8913043478260869</v>
      </c>
      <c r="M40" s="3">
        <f t="shared" si="1"/>
        <v>1.8913043478260869</v>
      </c>
      <c r="N40" s="3">
        <f t="shared" si="1"/>
        <v>1.8913043478260869</v>
      </c>
      <c r="O40" s="3">
        <f t="shared" si="1"/>
        <v>1.8913043478260869</v>
      </c>
      <c r="P40" s="3">
        <f t="shared" si="1"/>
        <v>1.8913043478260869</v>
      </c>
      <c r="Q40" s="3">
        <f t="shared" si="1"/>
        <v>1.8913043478260869</v>
      </c>
      <c r="R40" s="3">
        <f t="shared" si="1"/>
        <v>1.8913043478260869</v>
      </c>
      <c r="S40" s="3">
        <f t="shared" si="1"/>
        <v>1.8913043478260869</v>
      </c>
      <c r="T40" s="3">
        <f t="shared" si="1"/>
        <v>1.8913043478260869</v>
      </c>
      <c r="U40" s="3">
        <f t="shared" si="1"/>
        <v>1.8913043478260869</v>
      </c>
      <c r="V40" s="3">
        <f t="shared" si="1"/>
        <v>1.8913043478260869</v>
      </c>
      <c r="W40" s="3">
        <f t="shared" si="1"/>
        <v>1.8913043478260869</v>
      </c>
      <c r="X40" s="3">
        <f t="shared" si="1"/>
        <v>1.8913043478260869</v>
      </c>
      <c r="Y40" s="3">
        <f t="shared" si="1"/>
        <v>1.8913043478260869</v>
      </c>
      <c r="Z40" s="3">
        <f t="shared" si="1"/>
        <v>1.8913043478260869</v>
      </c>
      <c r="AA40" s="3">
        <f t="shared" si="1"/>
        <v>1.8913043478260869</v>
      </c>
      <c r="AB40" s="3">
        <f t="shared" si="1"/>
        <v>1.8913043478260869</v>
      </c>
      <c r="AC40" s="3">
        <f t="shared" si="1"/>
        <v>1.8913043478260869</v>
      </c>
      <c r="AD40" s="3">
        <f t="shared" si="1"/>
        <v>1.8913043478260869</v>
      </c>
      <c r="AE40" s="3">
        <f t="shared" si="1"/>
        <v>1.8913043478260869</v>
      </c>
      <c r="AF40" s="3">
        <f t="shared" si="1"/>
        <v>1.8913043478260869</v>
      </c>
      <c r="AG40" s="3">
        <f t="shared" si="1"/>
        <v>1.8913043478260869</v>
      </c>
      <c r="AH40" s="3">
        <f t="shared" si="1"/>
        <v>1.8913043478260869</v>
      </c>
      <c r="AI40" s="3">
        <f t="shared" si="1"/>
        <v>1.8913043478260869</v>
      </c>
      <c r="AJ40" s="3">
        <f t="shared" si="1"/>
        <v>1.8913043478260869</v>
      </c>
      <c r="AK40" s="3">
        <f t="shared" si="1"/>
        <v>1.8913043478260869</v>
      </c>
      <c r="AL40" s="3">
        <f t="shared" si="1"/>
        <v>1.8913043478260869</v>
      </c>
      <c r="AM40" s="3">
        <f t="shared" si="1"/>
        <v>1.8913043478260869</v>
      </c>
      <c r="AN40" s="3">
        <f t="shared" si="1"/>
        <v>1.8913043478260869</v>
      </c>
      <c r="AO40" s="3">
        <f t="shared" si="1"/>
        <v>1.8913043478260869</v>
      </c>
      <c r="AP40" s="3">
        <f t="shared" si="1"/>
        <v>1.8913043478260869</v>
      </c>
      <c r="AQ40" s="3">
        <f t="shared" si="1"/>
        <v>1.8913043478260869</v>
      </c>
      <c r="AR40" s="3">
        <f t="shared" si="1"/>
        <v>1.8913043478260869</v>
      </c>
      <c r="AS40" s="3">
        <f t="shared" si="1"/>
        <v>1.8913043478260869</v>
      </c>
      <c r="AT40" s="3">
        <f t="shared" si="1"/>
        <v>1.8913043478260869</v>
      </c>
      <c r="AU40" s="3">
        <f t="shared" si="1"/>
        <v>1.8913043478260869</v>
      </c>
      <c r="AV40" s="3">
        <f t="shared" si="1"/>
        <v>1.8913043478260869</v>
      </c>
      <c r="AW40" s="3">
        <f t="shared" si="1"/>
        <v>1.8913043478260869</v>
      </c>
      <c r="AX40" s="3">
        <f t="shared" si="1"/>
        <v>1.8913043478260869</v>
      </c>
      <c r="AY40" s="3">
        <f t="shared" si="1"/>
        <v>1.8913043478260869</v>
      </c>
      <c r="AZ40" s="3">
        <f t="shared" si="1"/>
        <v>1.8913043478260869</v>
      </c>
      <c r="BA40" s="3">
        <f t="shared" si="1"/>
        <v>1.8913043478260869</v>
      </c>
    </row>
    <row r="41" spans="1:53" hidden="1" x14ac:dyDescent="0.25">
      <c r="A41" s="5"/>
      <c r="B41" s="5"/>
      <c r="C41" s="6" t="s">
        <v>30</v>
      </c>
      <c r="D41" s="9">
        <f>IF($D$11=2024,D38,IF($D$11=2025,D39,IF($D$11=2026,D40,D37)))</f>
        <v>7</v>
      </c>
      <c r="E41" s="9">
        <f t="shared" ref="E41:BA41" si="4">IF($D$11=2024,E38,IF($D$11=2025,E39,IF($D$11=2026,E40,E37)))</f>
        <v>7</v>
      </c>
      <c r="F41" s="9">
        <f t="shared" si="4"/>
        <v>7</v>
      </c>
      <c r="G41" s="18">
        <f t="shared" si="4"/>
        <v>7</v>
      </c>
      <c r="H41" s="21">
        <f t="shared" si="4"/>
        <v>1.5652173913043479</v>
      </c>
      <c r="I41" s="18">
        <f t="shared" si="4"/>
        <v>1.5652173913043479</v>
      </c>
      <c r="J41" s="18">
        <f t="shared" si="4"/>
        <v>1.5652173913043479</v>
      </c>
      <c r="K41" s="18">
        <f t="shared" si="4"/>
        <v>1.5652173913043479</v>
      </c>
      <c r="L41" s="18">
        <f t="shared" si="4"/>
        <v>1.5652173913043479</v>
      </c>
      <c r="M41" s="18">
        <f t="shared" si="4"/>
        <v>1.5652173913043479</v>
      </c>
      <c r="N41" s="18">
        <f t="shared" si="4"/>
        <v>1.5652173913043479</v>
      </c>
      <c r="O41" s="18">
        <f t="shared" si="4"/>
        <v>1.5652173913043479</v>
      </c>
      <c r="P41" s="18">
        <f t="shared" si="4"/>
        <v>1.5652173913043479</v>
      </c>
      <c r="Q41" s="18">
        <f t="shared" si="4"/>
        <v>1.5652173913043479</v>
      </c>
      <c r="R41" s="18">
        <f t="shared" si="4"/>
        <v>1.5652173913043479</v>
      </c>
      <c r="S41" s="18">
        <f t="shared" si="4"/>
        <v>1.5652173913043479</v>
      </c>
      <c r="T41" s="18">
        <f t="shared" si="4"/>
        <v>1.5652173913043479</v>
      </c>
      <c r="U41" s="18">
        <f t="shared" si="4"/>
        <v>1.5652173913043479</v>
      </c>
      <c r="V41" s="18">
        <f t="shared" si="4"/>
        <v>1.5652173913043479</v>
      </c>
      <c r="W41" s="18">
        <f t="shared" si="4"/>
        <v>1.5652173913043479</v>
      </c>
      <c r="X41" s="18">
        <f t="shared" si="4"/>
        <v>1.5652173913043479</v>
      </c>
      <c r="Y41" s="18">
        <f t="shared" si="4"/>
        <v>1.5652173913043479</v>
      </c>
      <c r="Z41" s="18">
        <f t="shared" si="4"/>
        <v>1.5652173913043479</v>
      </c>
      <c r="AA41" s="18">
        <f t="shared" si="4"/>
        <v>1.5652173913043479</v>
      </c>
      <c r="AB41" s="18">
        <f t="shared" si="4"/>
        <v>1.5652173913043479</v>
      </c>
      <c r="AC41" s="18">
        <f t="shared" si="4"/>
        <v>1.5652173913043479</v>
      </c>
      <c r="AD41" s="18">
        <f t="shared" si="4"/>
        <v>1.5652173913043479</v>
      </c>
      <c r="AE41" s="18">
        <f t="shared" si="4"/>
        <v>1.5652173913043479</v>
      </c>
      <c r="AF41" s="18">
        <f t="shared" si="4"/>
        <v>1.5652173913043479</v>
      </c>
      <c r="AG41" s="18">
        <f t="shared" si="4"/>
        <v>1.5652173913043479</v>
      </c>
      <c r="AH41" s="18">
        <f t="shared" si="4"/>
        <v>1.5652173913043479</v>
      </c>
      <c r="AI41" s="18">
        <f t="shared" si="4"/>
        <v>1.5652173913043479</v>
      </c>
      <c r="AJ41" s="18">
        <f t="shared" si="4"/>
        <v>1.5652173913043479</v>
      </c>
      <c r="AK41" s="18">
        <f t="shared" si="4"/>
        <v>1.5652173913043479</v>
      </c>
      <c r="AL41" s="18">
        <f t="shared" si="4"/>
        <v>1.5652173913043479</v>
      </c>
      <c r="AM41" s="18">
        <f t="shared" si="4"/>
        <v>1.5652173913043479</v>
      </c>
      <c r="AN41" s="18">
        <f t="shared" si="4"/>
        <v>1.5652173913043479</v>
      </c>
      <c r="AO41" s="18">
        <f t="shared" si="4"/>
        <v>1.5652173913043479</v>
      </c>
      <c r="AP41" s="18">
        <f t="shared" si="4"/>
        <v>1.5652173913043479</v>
      </c>
      <c r="AQ41" s="18">
        <f t="shared" si="4"/>
        <v>1.5652173913043479</v>
      </c>
      <c r="AR41" s="18">
        <f t="shared" si="4"/>
        <v>1.5652173913043479</v>
      </c>
      <c r="AS41" s="18">
        <f t="shared" si="4"/>
        <v>1.5652173913043479</v>
      </c>
      <c r="AT41" s="18">
        <f t="shared" si="4"/>
        <v>1.5652173913043479</v>
      </c>
      <c r="AU41" s="18">
        <f t="shared" si="4"/>
        <v>1.5652173913043479</v>
      </c>
      <c r="AV41" s="18">
        <f t="shared" si="4"/>
        <v>1.5652173913043479</v>
      </c>
      <c r="AW41" s="18">
        <f t="shared" si="4"/>
        <v>1.5652173913043479</v>
      </c>
      <c r="AX41" s="18">
        <f t="shared" si="4"/>
        <v>1.5652173913043479</v>
      </c>
      <c r="AY41" s="18">
        <f t="shared" si="4"/>
        <v>1.5652173913043479</v>
      </c>
      <c r="AZ41" s="18">
        <f t="shared" si="4"/>
        <v>1.5652173913043479</v>
      </c>
      <c r="BA41" s="18">
        <f t="shared" si="4"/>
        <v>1.5652173913043479</v>
      </c>
    </row>
    <row r="42" spans="1:53" hidden="1" x14ac:dyDescent="0.25">
      <c r="A42" s="5"/>
      <c r="B42" s="5"/>
      <c r="C42" s="5"/>
      <c r="D42" s="9"/>
      <c r="E42" s="9"/>
      <c r="F42" s="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3" hidden="1" x14ac:dyDescent="0.25">
      <c r="A43" s="5"/>
      <c r="B43" s="5"/>
      <c r="C43" s="5" t="s">
        <v>3</v>
      </c>
      <c r="D43" s="9">
        <v>2</v>
      </c>
      <c r="E43" s="9">
        <v>2</v>
      </c>
      <c r="F43" s="9">
        <v>2</v>
      </c>
      <c r="G43" s="18">
        <v>2</v>
      </c>
      <c r="H43" s="18">
        <v>2</v>
      </c>
      <c r="I43" s="18">
        <v>2</v>
      </c>
      <c r="J43" s="18">
        <v>2</v>
      </c>
      <c r="K43" s="18">
        <v>2</v>
      </c>
      <c r="L43" s="18">
        <v>2</v>
      </c>
      <c r="M43" s="18">
        <v>2</v>
      </c>
      <c r="N43" s="18">
        <v>2</v>
      </c>
      <c r="O43" s="18">
        <v>2</v>
      </c>
      <c r="P43" s="18">
        <v>2</v>
      </c>
      <c r="Q43" s="18">
        <v>2</v>
      </c>
      <c r="R43" s="18">
        <v>2</v>
      </c>
      <c r="S43" s="18">
        <v>2</v>
      </c>
      <c r="T43" s="18">
        <v>2</v>
      </c>
      <c r="U43" s="18">
        <v>2</v>
      </c>
      <c r="V43" s="18">
        <v>2</v>
      </c>
      <c r="W43" s="18">
        <v>2</v>
      </c>
      <c r="X43" s="18">
        <v>2</v>
      </c>
      <c r="Y43" s="18">
        <v>2</v>
      </c>
      <c r="Z43" s="18">
        <v>2</v>
      </c>
      <c r="AA43" s="18">
        <v>2</v>
      </c>
      <c r="AB43" s="18">
        <v>2</v>
      </c>
      <c r="AC43" s="18">
        <v>2</v>
      </c>
      <c r="AD43" s="18">
        <v>2</v>
      </c>
      <c r="AE43" s="18">
        <v>2</v>
      </c>
      <c r="AF43" s="18">
        <v>2</v>
      </c>
      <c r="AG43" s="18">
        <v>2</v>
      </c>
      <c r="AH43" s="18">
        <v>2</v>
      </c>
      <c r="AI43" s="18">
        <v>2</v>
      </c>
      <c r="AJ43" s="18">
        <v>2</v>
      </c>
      <c r="AK43" s="18">
        <v>2</v>
      </c>
      <c r="AL43" s="18">
        <v>2</v>
      </c>
      <c r="AM43" s="18">
        <v>2</v>
      </c>
      <c r="AN43" s="18">
        <v>2</v>
      </c>
      <c r="AO43" s="18">
        <v>2</v>
      </c>
      <c r="AP43" s="18">
        <v>2</v>
      </c>
      <c r="AQ43" s="18">
        <v>2</v>
      </c>
      <c r="AR43" s="18">
        <v>2</v>
      </c>
      <c r="AS43" s="18">
        <v>2</v>
      </c>
      <c r="AT43" s="18">
        <v>2</v>
      </c>
      <c r="AU43" s="18">
        <v>2</v>
      </c>
      <c r="AV43" s="18">
        <v>2</v>
      </c>
      <c r="AW43" s="18">
        <v>2</v>
      </c>
      <c r="AX43" s="18">
        <v>2</v>
      </c>
      <c r="AY43" s="18">
        <v>2</v>
      </c>
      <c r="AZ43" s="18">
        <v>2</v>
      </c>
      <c r="BA43" s="18">
        <v>2</v>
      </c>
    </row>
    <row r="44" spans="1:53" hidden="1" x14ac:dyDescent="0.25">
      <c r="A44" s="5"/>
      <c r="B44" s="5"/>
      <c r="C44" s="5"/>
      <c r="D44" s="9"/>
      <c r="E44" s="9"/>
      <c r="F44" s="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1:53" hidden="1" x14ac:dyDescent="0.25">
      <c r="A45" s="5"/>
      <c r="B45" s="5"/>
      <c r="C45" s="5" t="s">
        <v>4</v>
      </c>
      <c r="D45" s="9">
        <f>D41-D43</f>
        <v>5</v>
      </c>
      <c r="E45" s="9">
        <f t="shared" ref="E45:BA45" si="5">E41-E43</f>
        <v>5</v>
      </c>
      <c r="F45" s="9">
        <f t="shared" si="5"/>
        <v>5</v>
      </c>
      <c r="G45" s="18">
        <f t="shared" si="5"/>
        <v>5</v>
      </c>
      <c r="H45" s="18">
        <f t="shared" si="5"/>
        <v>-0.43478260869565211</v>
      </c>
      <c r="I45" s="18">
        <f t="shared" si="5"/>
        <v>-0.43478260869565211</v>
      </c>
      <c r="J45" s="18">
        <f t="shared" si="5"/>
        <v>-0.43478260869565211</v>
      </c>
      <c r="K45" s="18">
        <f t="shared" si="5"/>
        <v>-0.43478260869565211</v>
      </c>
      <c r="L45" s="18">
        <f t="shared" si="5"/>
        <v>-0.43478260869565211</v>
      </c>
      <c r="M45" s="18">
        <f t="shared" si="5"/>
        <v>-0.43478260869565211</v>
      </c>
      <c r="N45" s="18">
        <f t="shared" si="5"/>
        <v>-0.43478260869565211</v>
      </c>
      <c r="O45" s="18">
        <f t="shared" si="5"/>
        <v>-0.43478260869565211</v>
      </c>
      <c r="P45" s="18">
        <f t="shared" si="5"/>
        <v>-0.43478260869565211</v>
      </c>
      <c r="Q45" s="18">
        <f t="shared" si="5"/>
        <v>-0.43478260869565211</v>
      </c>
      <c r="R45" s="18">
        <f t="shared" si="5"/>
        <v>-0.43478260869565211</v>
      </c>
      <c r="S45" s="18">
        <f t="shared" si="5"/>
        <v>-0.43478260869565211</v>
      </c>
      <c r="T45" s="18">
        <f t="shared" si="5"/>
        <v>-0.43478260869565211</v>
      </c>
      <c r="U45" s="18">
        <f t="shared" si="5"/>
        <v>-0.43478260869565211</v>
      </c>
      <c r="V45" s="18">
        <f t="shared" si="5"/>
        <v>-0.43478260869565211</v>
      </c>
      <c r="W45" s="18">
        <f t="shared" si="5"/>
        <v>-0.43478260869565211</v>
      </c>
      <c r="X45" s="18">
        <f t="shared" si="5"/>
        <v>-0.43478260869565211</v>
      </c>
      <c r="Y45" s="18">
        <f t="shared" si="5"/>
        <v>-0.43478260869565211</v>
      </c>
      <c r="Z45" s="18">
        <f t="shared" si="5"/>
        <v>-0.43478260869565211</v>
      </c>
      <c r="AA45" s="18">
        <f t="shared" si="5"/>
        <v>-0.43478260869565211</v>
      </c>
      <c r="AB45" s="18">
        <f t="shared" si="5"/>
        <v>-0.43478260869565211</v>
      </c>
      <c r="AC45" s="18">
        <f t="shared" si="5"/>
        <v>-0.43478260869565211</v>
      </c>
      <c r="AD45" s="18">
        <f t="shared" si="5"/>
        <v>-0.43478260869565211</v>
      </c>
      <c r="AE45" s="18">
        <f t="shared" si="5"/>
        <v>-0.43478260869565211</v>
      </c>
      <c r="AF45" s="18">
        <f t="shared" si="5"/>
        <v>-0.43478260869565211</v>
      </c>
      <c r="AG45" s="18">
        <f t="shared" si="5"/>
        <v>-0.43478260869565211</v>
      </c>
      <c r="AH45" s="18">
        <f t="shared" si="5"/>
        <v>-0.43478260869565211</v>
      </c>
      <c r="AI45" s="18">
        <f t="shared" si="5"/>
        <v>-0.43478260869565211</v>
      </c>
      <c r="AJ45" s="18">
        <f t="shared" si="5"/>
        <v>-0.43478260869565211</v>
      </c>
      <c r="AK45" s="18">
        <f t="shared" si="5"/>
        <v>-0.43478260869565211</v>
      </c>
      <c r="AL45" s="18">
        <f t="shared" si="5"/>
        <v>-0.43478260869565211</v>
      </c>
      <c r="AM45" s="18">
        <f t="shared" si="5"/>
        <v>-0.43478260869565211</v>
      </c>
      <c r="AN45" s="18">
        <f t="shared" si="5"/>
        <v>-0.43478260869565211</v>
      </c>
      <c r="AO45" s="18">
        <f t="shared" si="5"/>
        <v>-0.43478260869565211</v>
      </c>
      <c r="AP45" s="18">
        <f t="shared" si="5"/>
        <v>-0.43478260869565211</v>
      </c>
      <c r="AQ45" s="18">
        <f t="shared" si="5"/>
        <v>-0.43478260869565211</v>
      </c>
      <c r="AR45" s="18">
        <f t="shared" si="5"/>
        <v>-0.43478260869565211</v>
      </c>
      <c r="AS45" s="18">
        <f t="shared" si="5"/>
        <v>-0.43478260869565211</v>
      </c>
      <c r="AT45" s="18">
        <f t="shared" si="5"/>
        <v>-0.43478260869565211</v>
      </c>
      <c r="AU45" s="18">
        <f t="shared" si="5"/>
        <v>-0.43478260869565211</v>
      </c>
      <c r="AV45" s="18">
        <f t="shared" si="5"/>
        <v>-0.43478260869565211</v>
      </c>
      <c r="AW45" s="18">
        <f t="shared" si="5"/>
        <v>-0.43478260869565211</v>
      </c>
      <c r="AX45" s="18">
        <f t="shared" si="5"/>
        <v>-0.43478260869565211</v>
      </c>
      <c r="AY45" s="18">
        <f t="shared" si="5"/>
        <v>-0.43478260869565211</v>
      </c>
      <c r="AZ45" s="18">
        <f t="shared" si="5"/>
        <v>-0.43478260869565211</v>
      </c>
      <c r="BA45" s="18">
        <f t="shared" si="5"/>
        <v>-0.43478260869565211</v>
      </c>
    </row>
    <row r="46" spans="1:53" hidden="1" x14ac:dyDescent="0.25">
      <c r="A46" s="5"/>
      <c r="B46" s="5"/>
      <c r="C46" s="5"/>
      <c r="D46" s="9"/>
      <c r="E46" s="9"/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idden="1" x14ac:dyDescent="0.25">
      <c r="A47" s="5"/>
      <c r="B47" s="5"/>
      <c r="C47" s="5" t="s">
        <v>10</v>
      </c>
      <c r="D47" s="9">
        <f>D45*$D$33/100</f>
        <v>1.752302</v>
      </c>
      <c r="E47" s="9">
        <f t="shared" ref="E47:BA47" si="6">E45*$D$33/100</f>
        <v>1.752302</v>
      </c>
      <c r="F47" s="9">
        <f t="shared" si="6"/>
        <v>1.752302</v>
      </c>
      <c r="G47" s="3">
        <f t="shared" si="6"/>
        <v>1.752302</v>
      </c>
      <c r="H47" s="3">
        <f t="shared" si="6"/>
        <v>-0.15237408695652171</v>
      </c>
      <c r="I47" s="3">
        <f t="shared" si="6"/>
        <v>-0.15237408695652171</v>
      </c>
      <c r="J47" s="3">
        <f t="shared" si="6"/>
        <v>-0.15237408695652171</v>
      </c>
      <c r="K47" s="3">
        <f t="shared" si="6"/>
        <v>-0.15237408695652171</v>
      </c>
      <c r="L47" s="3">
        <f t="shared" si="6"/>
        <v>-0.15237408695652171</v>
      </c>
      <c r="M47" s="3">
        <f t="shared" si="6"/>
        <v>-0.15237408695652171</v>
      </c>
      <c r="N47" s="3">
        <f t="shared" si="6"/>
        <v>-0.15237408695652171</v>
      </c>
      <c r="O47" s="3">
        <f t="shared" si="6"/>
        <v>-0.15237408695652171</v>
      </c>
      <c r="P47" s="3">
        <f t="shared" si="6"/>
        <v>-0.15237408695652171</v>
      </c>
      <c r="Q47" s="3">
        <f t="shared" si="6"/>
        <v>-0.15237408695652171</v>
      </c>
      <c r="R47" s="3">
        <f t="shared" si="6"/>
        <v>-0.15237408695652171</v>
      </c>
      <c r="S47" s="3">
        <f t="shared" si="6"/>
        <v>-0.15237408695652171</v>
      </c>
      <c r="T47" s="3">
        <f t="shared" si="6"/>
        <v>-0.15237408695652171</v>
      </c>
      <c r="U47" s="3">
        <f t="shared" si="6"/>
        <v>-0.15237408695652171</v>
      </c>
      <c r="V47" s="3">
        <f t="shared" si="6"/>
        <v>-0.15237408695652171</v>
      </c>
      <c r="W47" s="3">
        <f t="shared" si="6"/>
        <v>-0.15237408695652171</v>
      </c>
      <c r="X47" s="3">
        <f t="shared" si="6"/>
        <v>-0.15237408695652171</v>
      </c>
      <c r="Y47" s="3">
        <f t="shared" si="6"/>
        <v>-0.15237408695652171</v>
      </c>
      <c r="Z47" s="3">
        <f t="shared" si="6"/>
        <v>-0.15237408695652171</v>
      </c>
      <c r="AA47" s="3">
        <f t="shared" si="6"/>
        <v>-0.15237408695652171</v>
      </c>
      <c r="AB47" s="3">
        <f t="shared" si="6"/>
        <v>-0.15237408695652171</v>
      </c>
      <c r="AC47" s="3">
        <f t="shared" si="6"/>
        <v>-0.15237408695652171</v>
      </c>
      <c r="AD47" s="3">
        <f t="shared" si="6"/>
        <v>-0.15237408695652171</v>
      </c>
      <c r="AE47" s="3">
        <f t="shared" si="6"/>
        <v>-0.15237408695652171</v>
      </c>
      <c r="AF47" s="3">
        <f t="shared" si="6"/>
        <v>-0.15237408695652171</v>
      </c>
      <c r="AG47" s="3">
        <f t="shared" si="6"/>
        <v>-0.15237408695652171</v>
      </c>
      <c r="AH47" s="3">
        <f t="shared" si="6"/>
        <v>-0.15237408695652171</v>
      </c>
      <c r="AI47" s="3">
        <f t="shared" si="6"/>
        <v>-0.15237408695652171</v>
      </c>
      <c r="AJ47" s="3">
        <f t="shared" si="6"/>
        <v>-0.15237408695652171</v>
      </c>
      <c r="AK47" s="3">
        <f t="shared" si="6"/>
        <v>-0.15237408695652171</v>
      </c>
      <c r="AL47" s="3">
        <f t="shared" si="6"/>
        <v>-0.15237408695652171</v>
      </c>
      <c r="AM47" s="3">
        <f t="shared" si="6"/>
        <v>-0.15237408695652171</v>
      </c>
      <c r="AN47" s="3">
        <f t="shared" si="6"/>
        <v>-0.15237408695652171</v>
      </c>
      <c r="AO47" s="3">
        <f t="shared" si="6"/>
        <v>-0.15237408695652171</v>
      </c>
      <c r="AP47" s="3">
        <f t="shared" si="6"/>
        <v>-0.15237408695652171</v>
      </c>
      <c r="AQ47" s="3">
        <f t="shared" si="6"/>
        <v>-0.15237408695652171</v>
      </c>
      <c r="AR47" s="3">
        <f t="shared" si="6"/>
        <v>-0.15237408695652171</v>
      </c>
      <c r="AS47" s="3">
        <f t="shared" si="6"/>
        <v>-0.15237408695652171</v>
      </c>
      <c r="AT47" s="3">
        <f t="shared" si="6"/>
        <v>-0.15237408695652171</v>
      </c>
      <c r="AU47" s="3">
        <f t="shared" si="6"/>
        <v>-0.15237408695652171</v>
      </c>
      <c r="AV47" s="3">
        <f t="shared" si="6"/>
        <v>-0.15237408695652171</v>
      </c>
      <c r="AW47" s="3">
        <f t="shared" si="6"/>
        <v>-0.15237408695652171</v>
      </c>
      <c r="AX47" s="3">
        <f t="shared" si="6"/>
        <v>-0.15237408695652171</v>
      </c>
      <c r="AY47" s="3">
        <f t="shared" si="6"/>
        <v>-0.15237408695652171</v>
      </c>
      <c r="AZ47" s="3">
        <f t="shared" si="6"/>
        <v>-0.15237408695652171</v>
      </c>
      <c r="BA47" s="3">
        <f t="shared" si="6"/>
        <v>-0.15237408695652171</v>
      </c>
    </row>
    <row r="48" spans="1:53" hidden="1" x14ac:dyDescent="0.25">
      <c r="A48" s="5"/>
      <c r="B48" s="5"/>
      <c r="C48" s="5"/>
      <c r="D48" s="5"/>
      <c r="E48" s="5"/>
      <c r="F48" s="5"/>
    </row>
    <row r="49" spans="1:53" hidden="1" x14ac:dyDescent="0.25">
      <c r="A49" s="5"/>
      <c r="B49" s="5"/>
      <c r="C49" s="5" t="s">
        <v>11</v>
      </c>
      <c r="D49" s="11">
        <f xml:space="preserve"> D47/100*$D$8 /(1+$D$9/100)^(D35 - 1)</f>
        <v>8761.51</v>
      </c>
      <c r="E49" s="11">
        <f t="shared" ref="E49:BA49" si="7" xml:space="preserve"> E47/100*$D$8 /(1+$D$9/100)^(E35 - 1)</f>
        <v>8690.2499504066654</v>
      </c>
      <c r="F49" s="11">
        <f t="shared" si="7"/>
        <v>8619.5694806652118</v>
      </c>
      <c r="G49" s="4">
        <f t="shared" si="7"/>
        <v>8549.4638768748391</v>
      </c>
      <c r="H49" s="4">
        <f t="shared" si="7"/>
        <v>-737.38508378037795</v>
      </c>
      <c r="I49" s="4">
        <f t="shared" si="7"/>
        <v>-731.38770460263629</v>
      </c>
      <c r="J49" s="4">
        <f t="shared" si="7"/>
        <v>-725.43910395024443</v>
      </c>
      <c r="K49" s="4">
        <f t="shared" si="7"/>
        <v>-719.53888509248611</v>
      </c>
      <c r="L49" s="4">
        <f t="shared" si="7"/>
        <v>-713.686654525378</v>
      </c>
      <c r="M49" s="4">
        <f t="shared" si="7"/>
        <v>-707.88202194542544</v>
      </c>
      <c r="N49" s="4">
        <f t="shared" si="7"/>
        <v>-702.1246002235921</v>
      </c>
      <c r="O49" s="4">
        <f t="shared" si="7"/>
        <v>-696.4140053794805</v>
      </c>
      <c r="P49" s="4">
        <f t="shared" si="7"/>
        <v>-690.74985655572357</v>
      </c>
      <c r="Q49" s="4">
        <f t="shared" si="7"/>
        <v>-685.13177599258427</v>
      </c>
      <c r="R49" s="4">
        <f t="shared" si="7"/>
        <v>-679.55938900276169</v>
      </c>
      <c r="S49" s="4">
        <f t="shared" si="7"/>
        <v>-674.03232394640133</v>
      </c>
      <c r="T49" s="4">
        <f t="shared" si="7"/>
        <v>-668.55021220630942</v>
      </c>
      <c r="U49" s="4">
        <f t="shared" si="7"/>
        <v>-663.11268816336985</v>
      </c>
      <c r="V49" s="4">
        <f t="shared" si="7"/>
        <v>-657.71938917215823</v>
      </c>
      <c r="W49" s="4">
        <f t="shared" si="7"/>
        <v>-652.36995553675683</v>
      </c>
      <c r="X49" s="4">
        <f t="shared" si="7"/>
        <v>-647.06403048676532</v>
      </c>
      <c r="Y49" s="4">
        <f t="shared" si="7"/>
        <v>-641.80126015350663</v>
      </c>
      <c r="Z49" s="4">
        <f t="shared" si="7"/>
        <v>-636.58129354642597</v>
      </c>
      <c r="AA49" s="4">
        <f t="shared" si="7"/>
        <v>-631.40378252968264</v>
      </c>
      <c r="AB49" s="4">
        <f t="shared" si="7"/>
        <v>-626.26838179893139</v>
      </c>
      <c r="AC49" s="4">
        <f t="shared" si="7"/>
        <v>-621.17474885829336</v>
      </c>
      <c r="AD49" s="4">
        <f t="shared" si="7"/>
        <v>-616.12254399751384</v>
      </c>
      <c r="AE49" s="4">
        <f t="shared" si="7"/>
        <v>-611.11143026930552</v>
      </c>
      <c r="AF49" s="4">
        <f t="shared" si="7"/>
        <v>-606.14107346687729</v>
      </c>
      <c r="AG49" s="4">
        <f t="shared" si="7"/>
        <v>-601.21114210164376</v>
      </c>
      <c r="AH49" s="4">
        <f t="shared" si="7"/>
        <v>-596.32130738111857</v>
      </c>
      <c r="AI49" s="4">
        <f t="shared" si="7"/>
        <v>-591.47124318698536</v>
      </c>
      <c r="AJ49" s="4">
        <f t="shared" si="7"/>
        <v>-586.66062605334776</v>
      </c>
      <c r="AK49" s="4">
        <f t="shared" si="7"/>
        <v>-581.88913514515752</v>
      </c>
      <c r="AL49" s="4">
        <f t="shared" si="7"/>
        <v>-577.15645223681577</v>
      </c>
      <c r="AM49" s="4">
        <f t="shared" si="7"/>
        <v>-572.46226169094996</v>
      </c>
      <c r="AN49" s="4">
        <f t="shared" si="7"/>
        <v>-567.80625043736347</v>
      </c>
      <c r="AO49" s="4">
        <f t="shared" si="7"/>
        <v>-563.18810795215586</v>
      </c>
      <c r="AP49" s="4">
        <f t="shared" si="7"/>
        <v>-558.60752623701239</v>
      </c>
      <c r="AQ49" s="4">
        <f t="shared" si="7"/>
        <v>-554.06419979866337</v>
      </c>
      <c r="AR49" s="4">
        <f t="shared" si="7"/>
        <v>-549.55782562850959</v>
      </c>
      <c r="AS49" s="4">
        <f t="shared" si="7"/>
        <v>-545.08810318241387</v>
      </c>
      <c r="AT49" s="4">
        <f t="shared" si="7"/>
        <v>-540.65473436065645</v>
      </c>
      <c r="AU49" s="4">
        <f t="shared" si="7"/>
        <v>-536.25742348805454</v>
      </c>
      <c r="AV49" s="4">
        <f t="shared" si="7"/>
        <v>-531.8958772942417</v>
      </c>
      <c r="AW49" s="4">
        <f t="shared" si="7"/>
        <v>-527.56980489411001</v>
      </c>
      <c r="AX49" s="4">
        <f t="shared" si="7"/>
        <v>-523.27891776840909</v>
      </c>
      <c r="AY49" s="4">
        <f t="shared" si="7"/>
        <v>-519.02292974450415</v>
      </c>
      <c r="AZ49" s="4">
        <f t="shared" si="7"/>
        <v>-514.80155697729037</v>
      </c>
      <c r="BA49" s="4">
        <f t="shared" si="7"/>
        <v>-510.61451793026225</v>
      </c>
    </row>
    <row r="50" spans="1:53" hidden="1" x14ac:dyDescent="0.25">
      <c r="A50" s="5"/>
      <c r="B50" s="5"/>
      <c r="C50" s="5"/>
      <c r="D50" s="5"/>
      <c r="E50" s="5"/>
      <c r="F50" s="5"/>
    </row>
    <row r="51" spans="1:53" hidden="1" x14ac:dyDescent="0.25">
      <c r="A51" s="5"/>
      <c r="B51" s="5"/>
      <c r="C51" s="5" t="s">
        <v>12</v>
      </c>
      <c r="D51" s="5"/>
      <c r="E51" s="5"/>
      <c r="F51" s="5"/>
    </row>
    <row r="52" spans="1:53" hidden="1" x14ac:dyDescent="0.25">
      <c r="A52" s="5"/>
      <c r="B52" s="5"/>
      <c r="C52" s="5" t="s">
        <v>13</v>
      </c>
      <c r="D52" s="12">
        <f>SUM(D49:BA49)</f>
        <v>6228.4611692740536</v>
      </c>
      <c r="E52" s="5" t="s">
        <v>6</v>
      </c>
      <c r="F52" s="5"/>
    </row>
    <row r="53" spans="1:53" hidden="1" x14ac:dyDescent="0.25">
      <c r="A53" s="5"/>
      <c r="B53" s="5"/>
      <c r="C53" s="5" t="s">
        <v>14</v>
      </c>
      <c r="D53" s="12">
        <f>D52/$D$31</f>
        <v>1557.1152923185134</v>
      </c>
      <c r="E53" s="5" t="s">
        <v>6</v>
      </c>
      <c r="F53" s="5"/>
    </row>
    <row r="54" spans="1:53" hidden="1" x14ac:dyDescent="0.25">
      <c r="A54" s="5"/>
      <c r="B54" s="5"/>
      <c r="C54" s="5" t="s">
        <v>35</v>
      </c>
      <c r="D54" s="12">
        <f>D53</f>
        <v>1557.1152923185134</v>
      </c>
      <c r="E54" s="12">
        <f>IF((D54+D53)&lt;=D52,D54,0)</f>
        <v>1557.1152923185134</v>
      </c>
      <c r="F54" s="12">
        <f>IF((D54+E54+D53)&lt;=D52,E54,0)</f>
        <v>1557.1152923185134</v>
      </c>
      <c r="G54" s="12">
        <f>IF((D54+E54+F54+D53)&lt;=D52,F54,0)</f>
        <v>1557.1152923185134</v>
      </c>
    </row>
    <row r="55" spans="1:53" hidden="1" x14ac:dyDescent="0.25">
      <c r="A55" s="5"/>
      <c r="B55" s="5"/>
      <c r="C55" s="5"/>
      <c r="D55" s="12"/>
      <c r="E55" s="12"/>
      <c r="F55" s="12"/>
      <c r="G55" s="12"/>
    </row>
    <row r="56" spans="1:53" hidden="1" x14ac:dyDescent="0.25">
      <c r="A56" s="5"/>
      <c r="B56" s="5"/>
      <c r="C56" s="5"/>
      <c r="D56" s="17"/>
      <c r="E56" s="5"/>
      <c r="F56" s="5"/>
    </row>
    <row r="57" spans="1:53" hidden="1" x14ac:dyDescent="0.25">
      <c r="A57" s="5"/>
      <c r="B57" s="5"/>
      <c r="C57" s="5"/>
      <c r="D57" s="5"/>
      <c r="E57" s="5"/>
      <c r="F57" s="5"/>
    </row>
    <row r="58" spans="1:53" x14ac:dyDescent="0.25">
      <c r="A58" s="5"/>
      <c r="B58" s="5"/>
      <c r="C58" s="28" t="s">
        <v>42</v>
      </c>
      <c r="D58" s="5"/>
      <c r="E58" s="5"/>
      <c r="F58" s="5"/>
    </row>
    <row r="59" spans="1:53" x14ac:dyDescent="0.25">
      <c r="A59" s="5"/>
      <c r="B59" s="5"/>
      <c r="C59" s="6" t="s">
        <v>31</v>
      </c>
      <c r="D59" s="12">
        <f>$D$54</f>
        <v>1557.1152923185134</v>
      </c>
      <c r="E59" s="5" t="s">
        <v>6</v>
      </c>
      <c r="F59" s="5"/>
    </row>
    <row r="60" spans="1:53" x14ac:dyDescent="0.25">
      <c r="A60" s="5"/>
      <c r="B60" s="5"/>
      <c r="C60" s="6" t="s">
        <v>32</v>
      </c>
      <c r="D60" s="12">
        <f>$E$54</f>
        <v>1557.1152923185134</v>
      </c>
      <c r="E60" s="5" t="s">
        <v>6</v>
      </c>
      <c r="F60" s="5"/>
    </row>
    <row r="61" spans="1:53" x14ac:dyDescent="0.25">
      <c r="A61" s="5"/>
      <c r="B61" s="5"/>
      <c r="C61" s="6" t="s">
        <v>33</v>
      </c>
      <c r="D61" s="12">
        <f>$F$54</f>
        <v>1557.1152923185134</v>
      </c>
      <c r="E61" s="5" t="s">
        <v>6</v>
      </c>
      <c r="F61" s="5"/>
    </row>
    <row r="62" spans="1:53" x14ac:dyDescent="0.25">
      <c r="A62" s="5"/>
      <c r="B62" s="5"/>
      <c r="C62" s="6" t="s">
        <v>34</v>
      </c>
      <c r="D62" s="12">
        <f>$G$54</f>
        <v>1557.1152923185134</v>
      </c>
      <c r="E62" s="5" t="s">
        <v>6</v>
      </c>
      <c r="F62" s="5"/>
    </row>
    <row r="63" spans="1:53" x14ac:dyDescent="0.25">
      <c r="A63" s="5"/>
      <c r="B63" s="5"/>
      <c r="C63" s="5"/>
      <c r="D63" s="5"/>
      <c r="E63" s="5"/>
      <c r="F63" s="5"/>
    </row>
    <row r="64" spans="1:53" x14ac:dyDescent="0.25">
      <c r="A64" s="5"/>
      <c r="B64" s="5"/>
      <c r="C64" s="5"/>
      <c r="D64" s="5"/>
      <c r="E64" s="5"/>
      <c r="F64" s="5"/>
    </row>
    <row r="65" spans="1:6" x14ac:dyDescent="0.25">
      <c r="A65" s="5"/>
      <c r="B65" s="5"/>
      <c r="C65" s="5"/>
      <c r="D65" s="5"/>
      <c r="E65" s="5"/>
      <c r="F65" s="5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5"/>
      <c r="E68" s="5"/>
      <c r="F68" s="5"/>
    </row>
    <row r="69" spans="1:6" x14ac:dyDescent="0.25">
      <c r="A69" s="5"/>
      <c r="B69" s="5"/>
      <c r="C69" s="5"/>
      <c r="D69" s="5"/>
      <c r="E69" s="5"/>
      <c r="F69" s="5"/>
    </row>
    <row r="70" spans="1:6" x14ac:dyDescent="0.25">
      <c r="A70" s="5"/>
      <c r="B70" s="5"/>
      <c r="C70" s="5"/>
      <c r="D70" s="5"/>
      <c r="E70" s="5"/>
      <c r="F70" s="5"/>
    </row>
    <row r="71" spans="1:6" x14ac:dyDescent="0.25">
      <c r="A71" s="5"/>
      <c r="B71" s="5"/>
      <c r="C71" s="5"/>
      <c r="D71" s="5"/>
      <c r="E71" s="5"/>
      <c r="F71" s="5"/>
    </row>
    <row r="72" spans="1:6" x14ac:dyDescent="0.25">
      <c r="A72" s="5"/>
      <c r="B72" s="5"/>
      <c r="C72" s="5"/>
      <c r="D72" s="5"/>
      <c r="E72" s="5"/>
      <c r="F72" s="5"/>
    </row>
    <row r="73" spans="1:6" x14ac:dyDescent="0.25">
      <c r="A73" s="5"/>
      <c r="B73" s="5"/>
      <c r="C73" s="5"/>
      <c r="D73" s="5"/>
      <c r="E73" s="5"/>
      <c r="F73" s="5"/>
    </row>
    <row r="74" spans="1:6" x14ac:dyDescent="0.25">
      <c r="A74" s="5"/>
      <c r="B74" s="5"/>
      <c r="C74" s="5"/>
      <c r="D74" s="5"/>
      <c r="E74" s="5"/>
      <c r="F74" s="5"/>
    </row>
    <row r="75" spans="1:6" x14ac:dyDescent="0.25">
      <c r="A75" s="5"/>
      <c r="B75" s="5"/>
      <c r="C75" s="5"/>
      <c r="D75" s="5"/>
      <c r="E75" s="5"/>
      <c r="F75" s="5"/>
    </row>
    <row r="76" spans="1:6" x14ac:dyDescent="0.25">
      <c r="A76" s="5"/>
      <c r="B76" s="5"/>
      <c r="C76" s="5"/>
      <c r="D76" s="5"/>
      <c r="E76" s="5"/>
      <c r="F76" s="5"/>
    </row>
    <row r="77" spans="1:6" x14ac:dyDescent="0.25">
      <c r="A77" s="5"/>
      <c r="B77" s="5"/>
      <c r="C77" s="5"/>
      <c r="D77" s="5"/>
      <c r="E77" s="5"/>
      <c r="F77" s="5"/>
    </row>
    <row r="78" spans="1:6" x14ac:dyDescent="0.25">
      <c r="A78" s="34" t="s">
        <v>40</v>
      </c>
      <c r="B78" s="5"/>
      <c r="C78" s="5"/>
      <c r="D78" s="5"/>
      <c r="E78" s="5"/>
      <c r="F78" s="5"/>
    </row>
    <row r="79" spans="1:6" hidden="1" x14ac:dyDescent="0.25">
      <c r="A79" s="5"/>
      <c r="B79" s="5"/>
      <c r="C79" s="5"/>
      <c r="D79" s="5"/>
      <c r="E79" s="5"/>
      <c r="F79" s="5"/>
    </row>
    <row r="80" spans="1:6" hidden="1" x14ac:dyDescent="0.25">
      <c r="A80" s="5"/>
      <c r="B80" s="5"/>
      <c r="C80" s="5"/>
      <c r="D80" s="5"/>
      <c r="E80" s="5"/>
      <c r="F80" s="5"/>
    </row>
    <row r="81" spans="1:6" hidden="1" x14ac:dyDescent="0.25">
      <c r="A81" s="5"/>
      <c r="B81" s="5"/>
      <c r="C81" s="5"/>
      <c r="D81" s="5"/>
      <c r="E81" s="5"/>
      <c r="F81" s="5"/>
    </row>
    <row r="82" spans="1:6" hidden="1" x14ac:dyDescent="0.25"/>
    <row r="83" spans="1:6" hidden="1" x14ac:dyDescent="0.25"/>
    <row r="84" spans="1:6" hidden="1" x14ac:dyDescent="0.25"/>
    <row r="85" spans="1:6" hidden="1" x14ac:dyDescent="0.25"/>
    <row r="86" spans="1:6" hidden="1" x14ac:dyDescent="0.25"/>
  </sheetData>
  <sheetProtection algorithmName="SHA-512" hashValue="l8to5DbM0/7mKD7PM8a50jQvXJ5hfXapwN/BHTEN5d8/H9AvxnVMAzDzVxTCc2TNbt6830SApZ6RNAc8XVeXRA==" saltValue="tj0DtpV3qf/bTRbzrO+m+A==" spinCount="100000" sheet="1" objects="1" scenarios="1"/>
  <customSheetViews>
    <customSheetView guid="{BE3FD8A5-FF2A-4600-82AF-5FACEA8A4ECB}" showPageBreaks="1" fitToPage="1" hiddenRows="1">
      <selection activeCell="E1" sqref="E1:F1"/>
      <pageMargins left="0.70866141732283472" right="0.70866141732283472" top="0.78740157480314965" bottom="0.78740157480314965" header="0.31496062992125984" footer="0.31496062992125984"/>
      <pageSetup paperSize="9" scale="91" orientation="portrait" r:id="rId1"/>
    </customSheetView>
  </customSheetViews>
  <mergeCells count="1">
    <mergeCell ref="A3:F3"/>
  </mergeCells>
  <dataValidations count="1">
    <dataValidation type="list" allowBlank="1" showInputMessage="1" showErrorMessage="1" sqref="D11:D12">
      <formula1>$D$22:$D$29</formula1>
    </dataValidation>
  </dataValidations>
  <pageMargins left="0.70866141732283472" right="0.70866141732283472" top="0.78740157480314965" bottom="0.78740157480314965" header="0.31496062992125984" footer="0.31496062992125984"/>
  <pageSetup paperSize="9" scale="7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KSt&amp;GewSt</vt:lpstr>
      <vt:lpstr>ESt</vt:lpstr>
      <vt:lpstr>ESt!Druckbereich</vt:lpstr>
      <vt:lpstr>'KSt&amp;GewSt'!Druckbereich</vt:lpstr>
    </vt:vector>
  </TitlesOfParts>
  <Company>VD0W2014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Puhlmann, Steffen (IV A 6)</dc:creator>
  <cp:lastModifiedBy>Puhlmann, Steffen (IV A 6)</cp:lastModifiedBy>
  <cp:lastPrinted>2019-11-27T09:27:39Z</cp:lastPrinted>
  <dcterms:created xsi:type="dcterms:W3CDTF">2019-11-21T13:33:18Z</dcterms:created>
  <dcterms:modified xsi:type="dcterms:W3CDTF">2020-10-12T07:07:34Z</dcterms:modified>
</cp:coreProperties>
</file>